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lkin\Desktop\РОНКТД\форум_2022\Конкурс_2022\документы для АЦ\"/>
    </mc:Choice>
  </mc:AlternateContent>
  <xr:revisionPtr revIDLastSave="0" documentId="13_ncr:1_{520E5E9C-EE1D-4B33-9267-336C0B2280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заявка" sheetId="1" r:id="rId1"/>
    <sheet name="сервисный" sheetId="2" r:id="rId2"/>
  </sheets>
  <definedNames>
    <definedName name="_xlnm._FilterDatabase" localSheetId="1" hidden="1">сервисный!$C$4:$P$5</definedName>
    <definedName name="АЦСНК">сервисный!$P$6:INDEX(сервисный!$P$6:$P$45,MATCH("",сервисный!$P$6:$P$45,0)-1,0)</definedName>
    <definedName name="_xlnm.Print_Area" localSheetId="0">заявка!$C$1:$I$73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F33" i="1"/>
  <c r="F32" i="1"/>
  <c r="C31" i="1"/>
  <c r="F31" i="1"/>
  <c r="C30" i="1"/>
  <c r="C32" i="1"/>
  <c r="F30" i="1"/>
  <c r="C34" i="1"/>
  <c r="C33" i="1"/>
  <c r="L30" i="1" l="1"/>
  <c r="L33" i="1" s="1"/>
  <c r="L31" i="1"/>
  <c r="L34" i="1" s="1"/>
  <c r="L32" i="1" l="1"/>
</calcChain>
</file>

<file path=xl/sharedStrings.xml><?xml version="1.0" encoding="utf-8"?>
<sst xmlns="http://schemas.openxmlformats.org/spreadsheetml/2006/main" count="989" uniqueCount="219">
  <si>
    <t>Стаж работы в области НК, лет</t>
  </si>
  <si>
    <t>Наименование организации</t>
  </si>
  <si>
    <t>Руководитель</t>
  </si>
  <si>
    <t>,</t>
  </si>
  <si>
    <t>действующий на основании:</t>
  </si>
  <si>
    <t>Приложение:</t>
  </si>
  <si>
    <t>ИНН</t>
  </si>
  <si>
    <t>ФИО</t>
  </si>
  <si>
    <t>должность</t>
  </si>
  <si>
    <t>Контактное лицо (по вопросам участия в Конкурсе)</t>
  </si>
  <si>
    <t>телефон</t>
  </si>
  <si>
    <t>e-mail</t>
  </si>
  <si>
    <t>Сведения о квалификации (метод/уровень)</t>
  </si>
  <si>
    <t xml:space="preserve">     Настоящим прошу зарегистрировать специалиста:</t>
  </si>
  <si>
    <t>Руководитель организации</t>
  </si>
  <si>
    <t xml:space="preserve">И.О. Фамилия </t>
  </si>
  <si>
    <t>подпись</t>
  </si>
  <si>
    <t>МП</t>
  </si>
  <si>
    <t>ФИО (полностью)</t>
  </si>
  <si>
    <t>размещенного на сайте ronktd.ru)</t>
  </si>
  <si>
    <t>Согласие на обработку персональных данных</t>
  </si>
  <si>
    <t xml:space="preserve">       Подписанием настоящей заявки подтверждаю, что указанный в настоящей заявке участник Конкурса ознакомлен с Положением о Конкурсе и иной официально опубликованной конкурсной документацией, размещенной  в интернет по адресу: https://ronktd.ru/directions/konkurs/, которые являются обязательными для участника Конкурса. </t>
  </si>
  <si>
    <t>1) Согласие на обработку персональных данных</t>
  </si>
  <si>
    <t xml:space="preserve">Приложение к заявке на участие
</t>
  </si>
  <si>
    <t>Фамилия Имя Отчество, дата рождения</t>
  </si>
  <si>
    <t>наименование документа, удостоверяющего личность, номер документа, кем выдан и когда</t>
  </si>
  <si>
    <t xml:space="preserve">    Я уведомлен (-а) и понимаю, что под обработкой персональных данных подразумевается совершение следующих действий (операций): сбор, обработка, запись, систематизация, накопление, хранение, уточнение (обновление, изменение), извлечение, использование, подтверждение, передача (распространение, предоставление, доступ), обезличивание, блокирование, удаление, уничтожение персональных данных по истечении срока действия настоящего согласия в соответствии с Федеральным законом от 27 июля 2006 г. N 152-ФЗ «О персональных данных».</t>
  </si>
  <si>
    <t xml:space="preserve">    Я,</t>
  </si>
  <si>
    <t>«_____»__________2021</t>
  </si>
  <si>
    <t>Фамилия И.О.</t>
  </si>
  <si>
    <t>ВИК</t>
  </si>
  <si>
    <t>УК</t>
  </si>
  <si>
    <t>РК</t>
  </si>
  <si>
    <t>МК</t>
  </si>
  <si>
    <t>ПВК</t>
  </si>
  <si>
    <t>(заполняется лично конкурсантом)</t>
  </si>
  <si>
    <t>Наименование центра СНК ОПО РОНКТД</t>
  </si>
  <si>
    <t>Город</t>
  </si>
  <si>
    <t>Телефон, e-mail</t>
  </si>
  <si>
    <t>Сроки проведения</t>
  </si>
  <si>
    <t>сроки проведения:</t>
  </si>
  <si>
    <t>контакты:</t>
  </si>
  <si>
    <t>Руководителю регионального отделения по проведению отборочного этапа Конкурса</t>
  </si>
  <si>
    <t>город (организация):</t>
  </si>
  <si>
    <t>+7 (4152) 30-71-81 KhizevaEA@nppkomplex.ru</t>
  </si>
  <si>
    <t>+7 (977) 507-42-02 info@sertinkplus.ru</t>
  </si>
  <si>
    <t>+7 (495) 532-77-22 infotver@naks.ru</t>
  </si>
  <si>
    <t>+7(423) 260-42-10 torgac@mail.ru</t>
  </si>
  <si>
    <t>+7(3852) 22-65-22, ar_gac@mail.ru</t>
  </si>
  <si>
    <t>+(8442) 73-91-56 volga-weld@yandex.ru</t>
  </si>
  <si>
    <t>+7 (342) 206-05-71 naksperm@naks.ru</t>
  </si>
  <si>
    <t>+7(8452) 39-96-88 saratov@naks.ru</t>
  </si>
  <si>
    <t>+7(3452) 67-99-79 cks-naks@mail.ru</t>
  </si>
  <si>
    <t>ВИК+УК</t>
  </si>
  <si>
    <t>ВИК+РК</t>
  </si>
  <si>
    <t>ВИК+УК+РК</t>
  </si>
  <si>
    <t>ВИК+МК+ПВК</t>
  </si>
  <si>
    <t>Номинации</t>
  </si>
  <si>
    <t>или</t>
  </si>
  <si>
    <r>
      <t xml:space="preserve">                                  в номинации </t>
    </r>
    <r>
      <rPr>
        <sz val="11"/>
        <rFont val="Calibri"/>
        <family val="2"/>
        <charset val="204"/>
        <scheme val="minor"/>
      </rPr>
      <t xml:space="preserve">(выбрать одну): </t>
    </r>
  </si>
  <si>
    <r>
      <t xml:space="preserve">в мультиноминации </t>
    </r>
    <r>
      <rPr>
        <sz val="11"/>
        <rFont val="Calibri"/>
        <family val="2"/>
        <charset val="204"/>
        <scheme val="minor"/>
      </rPr>
      <t>(выбрать одну)</t>
    </r>
    <r>
      <rPr>
        <b/>
        <sz val="11"/>
        <rFont val="Calibri"/>
        <family val="2"/>
        <charset val="204"/>
        <scheme val="minor"/>
      </rPr>
      <t>:</t>
    </r>
  </si>
  <si>
    <t>в Конкурсе «Дефектоскопист 2022»</t>
  </si>
  <si>
    <t xml:space="preserve"> </t>
  </si>
  <si>
    <t>согласен (-на) на обработку в соответствии с Федеральным законом от 27 июля 2006 г. № 152- ФЗ «О персональных данных» (Собрание законодательства Российской Федерации, 2006, № 31, ст. 3451) моих персональных данных, указанных в настоящей заявке и прилагаемых к ней документах (фамилия, имя, отчество (при наличии), дата и место рождения, реквизиты документа, удостоверяющего личность (наименование документа, серия, номер, кем выдан и когда, место проживания (регистрации), место работы, должность, образование, квалификация, аттестация), а также результатов моего участия во Всероссийском конкурсе РОНКТД по неразрушающему контролю «Дефектоскопист 2022», внесения и хранения соответствующей информации в электронных информационных системах и на сайтах Российского общества по неразрушающему контролю и технической диагностике и Саморегулируемой организации Ассоциация «Национальное Агентство Контроля Сварки».</t>
  </si>
  <si>
    <r>
      <t xml:space="preserve">ПО НЕРАЗРУШАЮЩЕМУ КОНТРОЛЮ </t>
    </r>
    <r>
      <rPr>
        <b/>
        <sz val="11"/>
        <color theme="1"/>
        <rFont val="Calibri"/>
        <family val="2"/>
        <charset val="204"/>
      </rPr>
      <t>«ДЕФЕКТОСКОПИСТ 2022»</t>
    </r>
  </si>
  <si>
    <t>Данные об организации, направляющей специалиста на конкурс:</t>
  </si>
  <si>
    <t xml:space="preserve">Саранск, Ульяновск (ООО «Центр СМТК») </t>
  </si>
  <si>
    <t>ООО «НАКС Архангельск»</t>
  </si>
  <si>
    <t>Архангельск</t>
  </si>
  <si>
    <t>ВИК,УК,РК</t>
  </si>
  <si>
    <t/>
  </si>
  <si>
    <t xml:space="preserve">Архангельск (ООО «НАКС Архангельск») </t>
  </si>
  <si>
    <t>ООО «ГАЦ АР НАКС»</t>
  </si>
  <si>
    <t>Барнаул</t>
  </si>
  <si>
    <t>ВИК,ВИК+УК,ВИК+РК,ВИК+МК+ПВК</t>
  </si>
  <si>
    <t xml:space="preserve">Барнаул (ООО «ГАЦ АР НАКС») </t>
  </si>
  <si>
    <t>ООО «Тихоокеанский ГАЦ»</t>
  </si>
  <si>
    <t>Владивосток</t>
  </si>
  <si>
    <t>ВИК,МК,ПВК,ВИК+РК</t>
  </si>
  <si>
    <t xml:space="preserve">Владивосток (ООО «Тихоокеанский ГАЦ») </t>
  </si>
  <si>
    <t>ООО «НВЦ «Сварка»</t>
  </si>
  <si>
    <t>Волгоград</t>
  </si>
  <si>
    <t>ВИК+УК,ВИК+РК</t>
  </si>
  <si>
    <t xml:space="preserve">Волгоград (ООО «НВЦ «Сварка») </t>
  </si>
  <si>
    <t>АНО «ВРАЦ»</t>
  </si>
  <si>
    <t>Вологда</t>
  </si>
  <si>
    <t xml:space="preserve">Вологда (АНО «ВРАЦ») </t>
  </si>
  <si>
    <t>ООО «НАКС-Урал»</t>
  </si>
  <si>
    <t>Екатеринбург</t>
  </si>
  <si>
    <t>ВИК,УК</t>
  </si>
  <si>
    <t xml:space="preserve">Екатеринбург (ООО «НАКС-Урал») </t>
  </si>
  <si>
    <t>ООО «НАКС-Ижевск»</t>
  </si>
  <si>
    <t>Ижевск</t>
  </si>
  <si>
    <t>ВИК,УК,РК,ВИК+УК,ВИК+РК</t>
  </si>
  <si>
    <t xml:space="preserve">Ижевск (ООО «НАКС-Ижевск») </t>
  </si>
  <si>
    <t>ООО «АНТЦ сварочного оборудования и технологий»</t>
  </si>
  <si>
    <t>Казань</t>
  </si>
  <si>
    <t>ВИК,УК,РК,МК,ПВК,ВИК+УК,ВИК+РК</t>
  </si>
  <si>
    <t xml:space="preserve">Казань (ООО «АНТЦ сварочного оборудования и технологий») </t>
  </si>
  <si>
    <t>ООО «КЦСК»</t>
  </si>
  <si>
    <t>Кемерово</t>
  </si>
  <si>
    <t>ВИК,УК,РК,ВИК+УК,ВИК+МК+ПВК</t>
  </si>
  <si>
    <t xml:space="preserve">Кемерово (ООО «КЦСК») </t>
  </si>
  <si>
    <t>ООО «ЮРГАЦ №3 НАКС»</t>
  </si>
  <si>
    <t>Краснодар</t>
  </si>
  <si>
    <t xml:space="preserve">Краснодар (ООО «ЮРГАЦ №3 НАКС») </t>
  </si>
  <si>
    <t>ООО «ГАЦ-ССР»</t>
  </si>
  <si>
    <t>Красноярск</t>
  </si>
  <si>
    <t>ВИК,УК,ВИК+УК</t>
  </si>
  <si>
    <t xml:space="preserve">Красноярск (ООО «ГАЦ-ССР») </t>
  </si>
  <si>
    <t>ООО «СЕРТИНК ПЛЮС»</t>
  </si>
  <si>
    <t>Москва</t>
  </si>
  <si>
    <t>ВИК,УК,РК,ВИК+УК,ВИК+РК,ВИК+УК+РК</t>
  </si>
  <si>
    <t xml:space="preserve">Москва (ООО «СЕРТИНК ПЛЮС») </t>
  </si>
  <si>
    <t>ООО «ГАЦ ВВР»</t>
  </si>
  <si>
    <t>Нижний Новгород</t>
  </si>
  <si>
    <t xml:space="preserve">Нижний Новгород (ООО «ГАЦ ВВР») </t>
  </si>
  <si>
    <t>ООО «Аттестационный центр «Сварка»</t>
  </si>
  <si>
    <t>Новосибирск</t>
  </si>
  <si>
    <t xml:space="preserve">Новосибирск (ООО «Аттестационный центр «Сварка») </t>
  </si>
  <si>
    <t>ООО «НАКС-ПФО»</t>
  </si>
  <si>
    <t>Оренбург</t>
  </si>
  <si>
    <t xml:space="preserve">Оренбург (ООО «НАКС-ПФО») </t>
  </si>
  <si>
    <t>ООО «НАКС-Пенза»</t>
  </si>
  <si>
    <t>Пенза</t>
  </si>
  <si>
    <t>ВИК,УК,ПВК</t>
  </si>
  <si>
    <t xml:space="preserve">Пенза (ООО «НАКС-Пенза») </t>
  </si>
  <si>
    <t>ЗАО «ЗУАЦ»</t>
  </si>
  <si>
    <t>Пермь</t>
  </si>
  <si>
    <t xml:space="preserve">Пермь (ЗАО «ЗУАЦ») </t>
  </si>
  <si>
    <t>ООО НПП «КОМПЛЕКС»</t>
  </si>
  <si>
    <t>Петропавловск-Камчатский</t>
  </si>
  <si>
    <t xml:space="preserve">Петропавловск-Камчатский (ООО НПП «КОМПЛЕКС») </t>
  </si>
  <si>
    <t>ООО «ГОССп ЮР»</t>
  </si>
  <si>
    <t>Ростов-на-Дону</t>
  </si>
  <si>
    <t xml:space="preserve">Ростов-на-Дону (ООО «ГОССп ЮР») </t>
  </si>
  <si>
    <t>ООО «СЗ АНТЦ «Энергомонтаж»</t>
  </si>
  <si>
    <t>Санкт-Петербург</t>
  </si>
  <si>
    <t xml:space="preserve">Санкт-Петербург (ООО «СЗ АНТЦ «Энергомонтаж») </t>
  </si>
  <si>
    <t>ООО «Центр СМТК»</t>
  </si>
  <si>
    <t>Саранск, Ульяновск</t>
  </si>
  <si>
    <t>УК,РК,ВИК+УК,ВИК+РК</t>
  </si>
  <si>
    <t>ООО «НАКС-Саратов»</t>
  </si>
  <si>
    <t>Саратов</t>
  </si>
  <si>
    <t xml:space="preserve">Саратов (ООО «НАКС-Саратов») </t>
  </si>
  <si>
    <t>ООО «НАКС-ТВЕРЬ»</t>
  </si>
  <si>
    <t>Тверь</t>
  </si>
  <si>
    <t xml:space="preserve">Тверь (ООО «НАКС-ТВЕРЬ») </t>
  </si>
  <si>
    <t>ООО «ССДЦ «Дельта»</t>
  </si>
  <si>
    <t>Тольятти</t>
  </si>
  <si>
    <t>УК,РК,ПВК,ВИК+УК,ВИК+РК</t>
  </si>
  <si>
    <t xml:space="preserve">Тольятти (ООО «ССДЦ «Дельта») </t>
  </si>
  <si>
    <t>ООО «АЦ ПРОМЭКСПЕРТ»</t>
  </si>
  <si>
    <t>Тула</t>
  </si>
  <si>
    <t>ВИК,ВИК+УК,ВИК+РК</t>
  </si>
  <si>
    <t xml:space="preserve">Тула (ООО «АЦ ПРОМЭКСПЕРТ») </t>
  </si>
  <si>
    <t>ООО «ЦКС»</t>
  </si>
  <si>
    <t>Тюмень</t>
  </si>
  <si>
    <t xml:space="preserve">Тюмень (ООО «ЦКС») </t>
  </si>
  <si>
    <t>ООО «АЦ СТС»</t>
  </si>
  <si>
    <t>Уфа</t>
  </si>
  <si>
    <t>ВИК+УК,ВИК+РК,ВИК+МК+ПВК</t>
  </si>
  <si>
    <t xml:space="preserve">Уфа (ООО «АЦ СТС») </t>
  </si>
  <si>
    <t>ООО Аттестационный центр «НАКС-Хабаровск»</t>
  </si>
  <si>
    <t>Хабаровск</t>
  </si>
  <si>
    <t xml:space="preserve">Хабаровск (ООО Аттестационный центр «НАКС-Хабаровск») </t>
  </si>
  <si>
    <t>ООО «ЦПС «Сварка и Контроль»</t>
  </si>
  <si>
    <t>Челябинск</t>
  </si>
  <si>
    <t xml:space="preserve">Челябинск (ООО «ЦПС «Сварка и Контроль») </t>
  </si>
  <si>
    <t>ООО «НАКС-Ярославль»</t>
  </si>
  <si>
    <t>Ярославль</t>
  </si>
  <si>
    <t xml:space="preserve">Ярославль (ООО «НАКС-Ярославль») </t>
  </si>
  <si>
    <t>ЗАЯВКА* НА УЧАСТИЕ В ОТБОРОЧНОМ ЭТАПЕ ВСЕРОССИЙСКОГО КОНКУРСА</t>
  </si>
  <si>
    <t>* оформляется отдельно для каждого участника</t>
  </si>
  <si>
    <t>+7 (8182) 60-89-39 _x000D_
 naksarh@mail.ru</t>
  </si>
  <si>
    <t>19.04-21.04.2022</t>
  </si>
  <si>
    <t>23.05-27.05.2022</t>
  </si>
  <si>
    <t>15.06-16.06.2022</t>
  </si>
  <si>
    <t>+7 (8172) 27-23-03 _x000D_
 vikulov@vologda.ru</t>
  </si>
  <si>
    <t>18.05-19.05.2022</t>
  </si>
  <si>
    <t>+7 (343)264-90-12 _x000D_
 naks-ural@naks-ural.ru</t>
  </si>
  <si>
    <t>16.03-18.03.2022</t>
  </si>
  <si>
    <t>+7 (3412) 48-35-38 _x000D_
 ac@naks-izhevsk.ru</t>
  </si>
  <si>
    <t>12.04-14.04.2022</t>
  </si>
  <si>
    <t>+7 (843) 571-05-02 _x000D_
 mail@centr-nk.ru</t>
  </si>
  <si>
    <t>20.04-21.04.2022</t>
  </si>
  <si>
    <t>+7 (3842)44-14-92 _x000D_
 kcsk@naks.ru</t>
  </si>
  <si>
    <t>+7 (861) 224-57-68 _x000D_
 yur3gac@naks.ru</t>
  </si>
  <si>
    <t>+7 (391) 230-06-93 _x000D_
 gac@gacssr.ru</t>
  </si>
  <si>
    <t>25.04-28.04.2022</t>
  </si>
  <si>
    <t>+7 (831) 216-43-89 _x000D_
 info@gacvvr.ru</t>
  </si>
  <si>
    <t>18.04-20.04.2022</t>
  </si>
  <si>
    <t>+7 (383) 363-00-27 _x000D_
 svarka@ac-svarka.ru</t>
  </si>
  <si>
    <t>+7 (3532) 30-60-09 _x000D_
 mail@nakspfo.ru</t>
  </si>
  <si>
    <t>18.05-20.05.2022</t>
  </si>
  <si>
    <t>+7 (8412) 20-37-40 _x000D_
 office@naks-penza.ru</t>
  </si>
  <si>
    <t>14.03-18.03.2022</t>
  </si>
  <si>
    <t>+7 (863) 333-01-23 _x000D_
 gac-ur@yandex.ru</t>
  </si>
  <si>
    <t>16.05-20.05.2022</t>
  </si>
  <si>
    <t>+7 (812) 245-69-64 _x000D_
 mail@antcszem.ru</t>
  </si>
  <si>
    <t>26.04-29.04.2022</t>
  </si>
  <si>
    <t>+7 (8342) 23-35-81 _x000D_
 smtksaransk@naks.ru</t>
  </si>
  <si>
    <t>22.03-25.03.2022</t>
  </si>
  <si>
    <t>1.03-4.03.2022</t>
  </si>
  <si>
    <t>02.06-03.06.2022</t>
  </si>
  <si>
    <t>+7 (8482) 55-57-42 _x000D_
 office@ssdc-delta.ru</t>
  </si>
  <si>
    <t>06.04-07.04.2022</t>
  </si>
  <si>
    <t>+7 (4872) 56-81-26 _x000D_
 mail@acpromexpert.ru</t>
  </si>
  <si>
    <t>18.04-22.04.2022</t>
  </si>
  <si>
    <t>17.05-20.05.2022</t>
  </si>
  <si>
    <t>+7(347)246-87-25 _x000D_
 acsts@ufamail.ru</t>
  </si>
  <si>
    <t>16.05-19.05.2022</t>
  </si>
  <si>
    <t>+7 (4212) 93-43-05_x000D_
 +7 (924) 217-13-05_x000D_
 naks.habarovsk@gmail.com</t>
  </si>
  <si>
    <t>+7 (351) 729-94-20 _x000D_
 centr@svarka74.ru</t>
  </si>
  <si>
    <t>13.04-15.04.2022</t>
  </si>
  <si>
    <t>+7 (4852) 59-41-19 _x000D_
 Svarka@NAKS-Yaroslavl.ru</t>
  </si>
  <si>
    <t>11.05-13.05.2022</t>
  </si>
  <si>
    <t>1</t>
  </si>
  <si>
    <t>в качестве участника Конкурса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</si>
</sst>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8"/>
      <color theme="0" tint="-0.3499862666707357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0" tint="-0.49998474074526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2" xfId="0" applyBorder="1" applyAlignment="1" applyProtection="1">
      <alignment wrapText="1"/>
    </xf>
    <xf numFmtId="0" fontId="0" fillId="0" borderId="2" xfId="0" applyBorder="1" applyProtection="1"/>
    <xf numFmtId="0" fontId="0" fillId="0" borderId="2" xfId="0" applyBorder="1" applyAlignment="1" applyProtection="1">
      <alignment horizontal="right"/>
    </xf>
    <xf numFmtId="0" fontId="0" fillId="0" borderId="3" xfId="0" applyBorder="1" applyAlignment="1" applyProtection="1">
      <alignment wrapText="1"/>
    </xf>
    <xf numFmtId="0" fontId="0" fillId="0" borderId="3" xfId="0" applyBorder="1" applyProtection="1"/>
    <xf numFmtId="0" fontId="0" fillId="0" borderId="0" xfId="0" applyProtection="1"/>
    <xf numFmtId="0" fontId="6" fillId="0" borderId="0" xfId="0" applyFont="1" applyProtection="1"/>
    <xf numFmtId="0" fontId="7" fillId="0" borderId="0" xfId="0" applyFont="1" applyAlignment="1">
      <alignment horizontal="right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NumberFormat="1" applyAlignment="1">
      <alignment horizontal="left" vertical="center"/>
    </xf>
    <xf numFmtId="0" fontId="9" fillId="0" borderId="0" xfId="0" applyFont="1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Fill="1" applyBorder="1" applyAlignment="1"/>
    <xf numFmtId="0" fontId="0" fillId="0" borderId="7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vertical="top" wrapText="1"/>
    </xf>
    <xf numFmtId="0" fontId="10" fillId="0" borderId="0" xfId="0" applyFont="1"/>
    <xf numFmtId="0" fontId="11" fillId="0" borderId="0" xfId="0" applyFont="1" applyAlignment="1">
      <alignment vertical="top" wrapText="1"/>
    </xf>
    <xf numFmtId="0" fontId="10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4" fillId="2" borderId="0" xfId="0" applyFont="1" applyFill="1" applyBorder="1" applyProtection="1">
      <protection locked="0"/>
    </xf>
    <xf numFmtId="0" fontId="1" fillId="0" borderId="0" xfId="0" applyFont="1" applyBorder="1" applyAlignment="1">
      <alignment horizontal="right" vertical="top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0" quotePrefix="1" applyNumberFormat="1" applyFont="1" applyFill="1" applyBorder="1" applyAlignment="1">
      <alignment horizontal="left" vertical="center" wrapText="1"/>
    </xf>
    <xf numFmtId="0" fontId="0" fillId="0" borderId="0" xfId="0" quotePrefix="1" applyNumberFormat="1" applyAlignment="1">
      <alignment horizontal="left" vertical="center" wrapText="1"/>
    </xf>
    <xf numFmtId="0" fontId="12" fillId="0" borderId="0" xfId="1"/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2" xfId="0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 vertical="top" wrapText="1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3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>
      <alignment horizontal="center" shrinkToFit="1"/>
    </xf>
    <xf numFmtId="0" fontId="0" fillId="0" borderId="0" xfId="0" applyAlignment="1" applyProtection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50</xdr:row>
      <xdr:rowOff>10885</xdr:rowOff>
    </xdr:from>
    <xdr:to>
      <xdr:col>2</xdr:col>
      <xdr:colOff>332014</xdr:colOff>
      <xdr:row>50</xdr:row>
      <xdr:rowOff>66674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38250" y="11092542"/>
          <a:ext cx="312964" cy="55789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95250</xdr:colOff>
      <xdr:row>59</xdr:row>
      <xdr:rowOff>0</xdr:rowOff>
    </xdr:from>
    <xdr:to>
      <xdr:col>8</xdr:col>
      <xdr:colOff>66675</xdr:colOff>
      <xdr:row>59</xdr:row>
      <xdr:rowOff>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572250" y="15849600"/>
          <a:ext cx="1104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640081</xdr:colOff>
      <xdr:row>0</xdr:row>
      <xdr:rowOff>0</xdr:rowOff>
    </xdr:from>
    <xdr:to>
      <xdr:col>7</xdr:col>
      <xdr:colOff>436245</xdr:colOff>
      <xdr:row>0</xdr:row>
      <xdr:rowOff>817133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5ADDF07-3C19-4D22-A548-2141BDEDF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9281" y="0"/>
          <a:ext cx="5600699" cy="813323"/>
        </a:xfrm>
        <a:prstGeom prst="rect">
          <a:avLst/>
        </a:prstGeom>
      </xdr:spPr>
    </xdr:pic>
    <xdr:clientData/>
  </xdr:twoCellAnchor>
  <xdr:twoCellAnchor editAs="oneCell">
    <xdr:from>
      <xdr:col>9</xdr:col>
      <xdr:colOff>171450</xdr:colOff>
      <xdr:row>0</xdr:row>
      <xdr:rowOff>504825</xdr:rowOff>
    </xdr:from>
    <xdr:to>
      <xdr:col>17</xdr:col>
      <xdr:colOff>155682</xdr:colOff>
      <xdr:row>3</xdr:row>
      <xdr:rowOff>54330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729C964E-CB43-43EA-A9E5-F502F7E4D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67675" y="504825"/>
          <a:ext cx="3641832" cy="768705"/>
        </a:xfrm>
        <a:prstGeom prst="rect">
          <a:avLst/>
        </a:prstGeom>
      </xdr:spPr>
    </xdr:pic>
    <xdr:clientData/>
  </xdr:twoCellAnchor>
  <xdr:twoCellAnchor editAs="oneCell">
    <xdr:from>
      <xdr:col>9</xdr:col>
      <xdr:colOff>99060</xdr:colOff>
      <xdr:row>25</xdr:row>
      <xdr:rowOff>106680</xdr:rowOff>
    </xdr:from>
    <xdr:to>
      <xdr:col>17</xdr:col>
      <xdr:colOff>92888</xdr:colOff>
      <xdr:row>30</xdr:row>
      <xdr:rowOff>58140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25D1F70-BD73-4741-9EED-BFEF3A459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08620" y="5364480"/>
          <a:ext cx="3651428" cy="7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DK61"/>
  <sheetViews>
    <sheetView showGridLines="0" tabSelected="1" view="pageBreakPreview" zoomScaleNormal="100" zoomScaleSheetLayoutView="100" workbookViewId="0">
      <selection activeCell="J13" sqref="J13"/>
    </sheetView>
  </sheetViews>
  <sheetFormatPr defaultRowHeight="14.4" x14ac:dyDescent="0.3"/>
  <cols>
    <col min="3" max="3" width="42.33203125" style="1" customWidth="1"/>
    <col min="4" max="4" width="5.44140625" customWidth="1"/>
    <col min="5" max="5" width="10.33203125" customWidth="1"/>
    <col min="6" max="6" width="20.88671875" customWidth="1"/>
    <col min="7" max="7" width="5.44140625" customWidth="1"/>
    <col min="8" max="8" width="11.5546875" customWidth="1"/>
    <col min="9" max="9" width="1.5546875" customWidth="1"/>
    <col min="11" max="11" width="9.109375" hidden="1" customWidth="1"/>
    <col min="12" max="12" width="0" hidden="1" customWidth="1"/>
    <col min="95" max="115" width="9.109375" style="17"/>
  </cols>
  <sheetData>
    <row r="1" spans="2:9" ht="67.5" customHeight="1" x14ac:dyDescent="0.3">
      <c r="H1" s="4"/>
      <c r="I1" s="4"/>
    </row>
    <row r="2" spans="2:9" ht="14.25" customHeight="1" x14ac:dyDescent="0.3">
      <c r="D2" s="1"/>
      <c r="E2" s="1"/>
      <c r="F2" s="1"/>
      <c r="G2" s="1"/>
      <c r="H2" s="4"/>
      <c r="I2" s="4" t="s">
        <v>42</v>
      </c>
    </row>
    <row r="3" spans="2:9" ht="15" customHeight="1" x14ac:dyDescent="0.3">
      <c r="C3" s="4" t="s">
        <v>43</v>
      </c>
      <c r="D3" s="47"/>
      <c r="E3" s="47"/>
      <c r="F3" s="47"/>
      <c r="G3" s="47"/>
      <c r="H3" s="47"/>
      <c r="I3" s="47"/>
    </row>
    <row r="4" spans="2:9" ht="15" customHeight="1" x14ac:dyDescent="0.3">
      <c r="C4" s="4" t="s">
        <v>41</v>
      </c>
      <c r="D4" s="60" t="str">
        <f>IFERROR(IF(VLOOKUP(D3,сервисный!P6:S40,2,0)=0,"",VLOOKUP(D3,сервисный!P6:S40,2,0)),"")</f>
        <v/>
      </c>
      <c r="E4" s="60"/>
      <c r="F4" s="60"/>
      <c r="G4" s="60"/>
      <c r="H4" s="60"/>
      <c r="I4" s="60"/>
    </row>
    <row r="5" spans="2:9" ht="14.25" customHeight="1" x14ac:dyDescent="0.3">
      <c r="C5" s="4" t="s">
        <v>40</v>
      </c>
      <c r="D5" s="59" t="str">
        <f>IFERROR(IF(VLOOKUP(D3,сервисный!P6:S40,3,0)=0,"",VLOOKUP(D3,сервисный!P6:S40,3,0)),"")</f>
        <v/>
      </c>
      <c r="E5" s="59"/>
      <c r="F5" s="59"/>
      <c r="G5" s="59"/>
      <c r="H5" s="59"/>
      <c r="I5" s="59"/>
    </row>
    <row r="6" spans="2:9" ht="23.25" customHeight="1" x14ac:dyDescent="0.3">
      <c r="C6" s="45" t="s">
        <v>172</v>
      </c>
      <c r="D6" s="45"/>
      <c r="E6" s="45"/>
      <c r="F6" s="45"/>
      <c r="G6" s="45"/>
      <c r="H6" s="45"/>
    </row>
    <row r="7" spans="2:9" x14ac:dyDescent="0.3">
      <c r="B7" t="s">
        <v>62</v>
      </c>
      <c r="C7" s="45" t="s">
        <v>64</v>
      </c>
      <c r="D7" s="45"/>
      <c r="E7" s="45"/>
      <c r="F7" s="45"/>
      <c r="G7" s="45"/>
      <c r="H7" s="45"/>
    </row>
    <row r="8" spans="2:9" x14ac:dyDescent="0.3">
      <c r="C8" s="66" t="s">
        <v>65</v>
      </c>
      <c r="D8" s="66"/>
      <c r="E8" s="66"/>
      <c r="F8" s="66"/>
      <c r="G8" s="66"/>
      <c r="H8" s="66"/>
    </row>
    <row r="9" spans="2:9" x14ac:dyDescent="0.3">
      <c r="C9" s="1" t="s">
        <v>1</v>
      </c>
      <c r="D9" s="49"/>
      <c r="E9" s="49"/>
      <c r="F9" s="49"/>
      <c r="G9" s="49"/>
      <c r="H9" s="49"/>
    </row>
    <row r="10" spans="2:9" x14ac:dyDescent="0.3">
      <c r="C10" s="1" t="s">
        <v>6</v>
      </c>
      <c r="D10" s="49"/>
      <c r="E10" s="49"/>
      <c r="F10" s="49"/>
      <c r="G10" s="49"/>
      <c r="H10" s="49"/>
    </row>
    <row r="11" spans="2:9" x14ac:dyDescent="0.3">
      <c r="C11" s="50" t="s">
        <v>2</v>
      </c>
      <c r="D11" s="50"/>
      <c r="E11" s="50"/>
      <c r="F11" s="50"/>
      <c r="G11" s="50"/>
      <c r="H11" s="50"/>
    </row>
    <row r="12" spans="2:9" ht="14.25" customHeight="1" x14ac:dyDescent="0.3">
      <c r="C12" s="1" t="s">
        <v>7</v>
      </c>
      <c r="D12" s="47"/>
      <c r="E12" s="47"/>
      <c r="F12" s="47"/>
      <c r="G12" s="47"/>
      <c r="H12" s="47"/>
    </row>
    <row r="13" spans="2:9" x14ac:dyDescent="0.3">
      <c r="C13" s="1" t="s">
        <v>8</v>
      </c>
      <c r="D13" s="47"/>
      <c r="E13" s="47"/>
      <c r="F13" s="47"/>
      <c r="G13" s="47"/>
      <c r="H13" s="47"/>
      <c r="I13" t="s">
        <v>3</v>
      </c>
    </row>
    <row r="14" spans="2:9" x14ac:dyDescent="0.3">
      <c r="C14" s="1" t="s">
        <v>4</v>
      </c>
      <c r="D14" s="47"/>
      <c r="E14" s="47"/>
      <c r="F14" s="47"/>
      <c r="G14" s="47"/>
      <c r="H14" s="47"/>
    </row>
    <row r="15" spans="2:9" x14ac:dyDescent="0.3">
      <c r="C15" s="50" t="s">
        <v>9</v>
      </c>
      <c r="D15" s="50"/>
      <c r="E15" s="50"/>
      <c r="F15" s="50"/>
      <c r="G15" s="50"/>
      <c r="H15" s="50"/>
    </row>
    <row r="16" spans="2:9" x14ac:dyDescent="0.3">
      <c r="C16" s="1" t="s">
        <v>7</v>
      </c>
      <c r="D16" s="47"/>
      <c r="E16" s="47"/>
      <c r="F16" s="47"/>
      <c r="G16" s="47"/>
      <c r="H16" s="47"/>
    </row>
    <row r="17" spans="3:115" x14ac:dyDescent="0.3">
      <c r="C17" s="1" t="s">
        <v>8</v>
      </c>
      <c r="D17" s="47"/>
      <c r="E17" s="47"/>
      <c r="F17" s="47"/>
      <c r="G17" s="47"/>
      <c r="H17" s="47"/>
    </row>
    <row r="18" spans="3:115" x14ac:dyDescent="0.3">
      <c r="C18" s="1" t="s">
        <v>10</v>
      </c>
      <c r="D18" s="47"/>
      <c r="E18" s="47"/>
      <c r="F18" s="47"/>
      <c r="G18" s="47"/>
      <c r="H18" s="47"/>
    </row>
    <row r="19" spans="3:115" x14ac:dyDescent="0.3">
      <c r="C19" s="1" t="s">
        <v>11</v>
      </c>
      <c r="D19" s="47"/>
      <c r="E19" s="47"/>
      <c r="F19" s="47"/>
      <c r="G19" s="47"/>
      <c r="H19" s="47"/>
    </row>
    <row r="20" spans="3:115" ht="8.25" customHeight="1" x14ac:dyDescent="0.3"/>
    <row r="21" spans="3:115" x14ac:dyDescent="0.3">
      <c r="C21" s="46" t="s">
        <v>13</v>
      </c>
      <c r="D21" s="46"/>
      <c r="E21" s="46"/>
      <c r="F21" s="46"/>
      <c r="G21" s="46"/>
      <c r="H21" s="46"/>
    </row>
    <row r="22" spans="3:115" x14ac:dyDescent="0.3">
      <c r="C22" s="1" t="s">
        <v>18</v>
      </c>
      <c r="D22" s="47"/>
      <c r="E22" s="47"/>
      <c r="F22" s="47"/>
      <c r="G22" s="47"/>
      <c r="H22" s="47"/>
    </row>
    <row r="23" spans="3:115" x14ac:dyDescent="0.3">
      <c r="C23" s="1" t="s">
        <v>8</v>
      </c>
      <c r="D23" s="47"/>
      <c r="E23" s="47"/>
      <c r="F23" s="47"/>
      <c r="G23" s="47"/>
      <c r="H23" s="47"/>
    </row>
    <row r="24" spans="3:115" x14ac:dyDescent="0.3">
      <c r="C24" s="1" t="s">
        <v>12</v>
      </c>
      <c r="D24" s="51"/>
      <c r="E24" s="51"/>
      <c r="F24" s="51"/>
      <c r="G24" s="51"/>
      <c r="H24" s="51"/>
    </row>
    <row r="25" spans="3:115" x14ac:dyDescent="0.3">
      <c r="C25" s="1" t="s">
        <v>0</v>
      </c>
      <c r="D25" s="51"/>
      <c r="E25" s="51"/>
      <c r="F25" s="51"/>
      <c r="G25" s="51"/>
      <c r="H25" s="51"/>
    </row>
    <row r="27" spans="3:115" s="34" customFormat="1" ht="16.5" customHeight="1" x14ac:dyDescent="0.3">
      <c r="C27" s="48" t="s">
        <v>218</v>
      </c>
      <c r="D27" s="48"/>
      <c r="E27" s="48"/>
      <c r="F27" s="48"/>
      <c r="G27" s="48"/>
      <c r="H27" s="48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</row>
    <row r="28" spans="3:115" s="34" customFormat="1" hidden="1" x14ac:dyDescent="0.3">
      <c r="C28" s="37" t="s">
        <v>19</v>
      </c>
      <c r="D28" s="53"/>
      <c r="E28" s="54"/>
      <c r="F28" s="54"/>
      <c r="G28" s="54"/>
      <c r="H28" s="54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</row>
    <row r="29" spans="3:115" ht="19.5" customHeight="1" x14ac:dyDescent="0.3">
      <c r="C29" s="35" t="s">
        <v>59</v>
      </c>
      <c r="D29" s="33"/>
      <c r="E29" s="39" t="s">
        <v>58</v>
      </c>
      <c r="F29" s="48" t="s">
        <v>60</v>
      </c>
      <c r="G29" s="48"/>
      <c r="H29" s="48"/>
    </row>
    <row r="30" spans="3:115" x14ac:dyDescent="0.3">
      <c r="C30" s="2" t="str">
        <f>IFERROR(IF(VLOOKUP(D3,сервисный!$P$6:$AN$49,4,0)=1,"ВИК",""),"ВИК")</f>
        <v>ВИК</v>
      </c>
      <c r="D30" s="38"/>
      <c r="F30" s="2" t="str">
        <f>IFERROR(IF(VLOOKUP(D3,сервисный!$P$6:$AN$49,9,0)=1,"ВИК+УК",""),"ВИК+УК")</f>
        <v>ВИК+УК</v>
      </c>
      <c r="G30" s="38"/>
      <c r="L30" t="str">
        <f>CONCATENATE(C30,C31,C32,C33,C34)</f>
        <v>ВИКУКРКМКПВК</v>
      </c>
      <c r="CZ30" s="17">
        <v>0</v>
      </c>
      <c r="DC30" s="17">
        <v>0</v>
      </c>
    </row>
    <row r="31" spans="3:115" x14ac:dyDescent="0.3">
      <c r="C31" s="2" t="str">
        <f>IFERROR(IF(VLOOKUP(D3,сервисный!$P$6:$AN$49,5,0)=1,"УК",""),"УК")</f>
        <v>УК</v>
      </c>
      <c r="D31" s="38"/>
      <c r="F31" s="2" t="str">
        <f>IFERROR(IF(VLOOKUP(D3,сервисный!$P$6:$AN$49,10,0)=1,"ВИК+РК",""),"ВИК+РК")</f>
        <v>ВИК+РК</v>
      </c>
      <c r="G31" s="38"/>
      <c r="L31" t="str">
        <f>CONCATENATE(F30,F31,F32,F33)</f>
        <v>ВИК+УКВИК+РКВИК+МК+ПВКВИК+УК+РК</v>
      </c>
      <c r="CZ31" s="17">
        <v>0</v>
      </c>
      <c r="DC31" s="17">
        <v>0</v>
      </c>
    </row>
    <row r="32" spans="3:115" ht="15" customHeight="1" x14ac:dyDescent="0.3">
      <c r="C32" s="2" t="str">
        <f>IFERROR(IF(VLOOKUP(D3,сервисный!$P$6:$AN$49,6,0)=1,"РК",""),"РК")</f>
        <v>РК</v>
      </c>
      <c r="D32" s="38"/>
      <c r="E32" s="26"/>
      <c r="F32" s="27" t="str">
        <f>IFERROR(IF(VLOOKUP(D3,сервисный!$P$6:$AN$49,11,0)=1,"ВИК+МК+ПВК",""),"ВИК+МК+ПВК")</f>
        <v>ВИК+МК+ПВК</v>
      </c>
      <c r="G32" s="38"/>
      <c r="H32" s="26"/>
      <c r="L32">
        <f>IF(AND(LEN(L30)&gt;=2,LEN(L31)&gt;3)=TRUE,1,0)</f>
        <v>1</v>
      </c>
      <c r="CZ32" s="17">
        <v>0</v>
      </c>
      <c r="DC32" s="17">
        <v>0</v>
      </c>
    </row>
    <row r="33" spans="3:107" ht="15" customHeight="1" x14ac:dyDescent="0.3">
      <c r="C33" s="2" t="str">
        <f>IFERROR(IF(VLOOKUP(D3,сервисный!$P$6:$AN$49,7,0)=1,"МК",""),"МК")</f>
        <v>МК</v>
      </c>
      <c r="D33" s="38"/>
      <c r="E33" s="26"/>
      <c r="F33" s="27" t="str">
        <f>IFERROR(IF(VLOOKUP(D3,сервисный!$P$6:$AN$49,12,0)=1,"ВИК+УК+РК",""),"ВИК+УК+РК")</f>
        <v>ВИК+УК+РК</v>
      </c>
      <c r="G33" s="38"/>
      <c r="H33" s="26"/>
      <c r="L33">
        <f>LEN(L30)</f>
        <v>12</v>
      </c>
      <c r="CZ33" s="17">
        <v>0</v>
      </c>
      <c r="DC33" s="17">
        <v>0</v>
      </c>
    </row>
    <row r="34" spans="3:107" ht="15" customHeight="1" x14ac:dyDescent="0.3">
      <c r="C34" s="2" t="str">
        <f>IFERROR(IF(VLOOKUP(D3,сервисный!$P$6:$AN$49,8,0)=1,"ПВК",""),"ПВК")</f>
        <v>ПВК</v>
      </c>
      <c r="D34" s="38"/>
      <c r="E34" s="19"/>
      <c r="F34" s="19"/>
      <c r="G34" s="19"/>
      <c r="H34" s="19"/>
      <c r="L34">
        <f>LEN(L31)</f>
        <v>31</v>
      </c>
      <c r="CZ34" s="17">
        <v>0</v>
      </c>
    </row>
    <row r="35" spans="3:107" ht="65.25" customHeight="1" x14ac:dyDescent="0.3">
      <c r="C35" s="52" t="s">
        <v>21</v>
      </c>
      <c r="D35" s="52"/>
      <c r="E35" s="52"/>
      <c r="F35" s="52"/>
      <c r="G35" s="52"/>
      <c r="H35" s="52"/>
      <c r="I35" s="52"/>
    </row>
    <row r="36" spans="3:107" ht="24" customHeight="1" x14ac:dyDescent="0.3">
      <c r="C36" s="1" t="s">
        <v>5</v>
      </c>
    </row>
    <row r="37" spans="3:107" ht="12" customHeight="1" x14ac:dyDescent="0.3">
      <c r="C37" s="58" t="s">
        <v>22</v>
      </c>
      <c r="D37" s="58"/>
      <c r="E37" s="58"/>
      <c r="F37" s="58"/>
      <c r="G37" s="58"/>
      <c r="H37" s="58"/>
    </row>
    <row r="38" spans="3:107" ht="9" customHeight="1" x14ac:dyDescent="0.3"/>
    <row r="39" spans="3:107" ht="21" customHeight="1" x14ac:dyDescent="0.3">
      <c r="C39" s="2" t="s">
        <v>14</v>
      </c>
      <c r="D39" s="47"/>
      <c r="E39" s="47"/>
      <c r="F39" s="47"/>
      <c r="G39" s="57"/>
      <c r="H39" s="57"/>
    </row>
    <row r="40" spans="3:107" ht="9" customHeight="1" x14ac:dyDescent="0.3">
      <c r="D40" s="56" t="s">
        <v>16</v>
      </c>
      <c r="E40" s="56"/>
      <c r="F40" s="56"/>
      <c r="G40" s="55" t="s">
        <v>15</v>
      </c>
      <c r="H40" s="55"/>
    </row>
    <row r="41" spans="3:107" ht="27.75" customHeight="1" x14ac:dyDescent="0.3">
      <c r="C41" s="3" t="s">
        <v>17</v>
      </c>
    </row>
    <row r="42" spans="3:107" ht="18.75" customHeight="1" x14ac:dyDescent="0.3">
      <c r="C42" s="44" t="s">
        <v>173</v>
      </c>
      <c r="D42" s="44"/>
      <c r="E42" s="44"/>
      <c r="F42" s="44"/>
      <c r="G42" s="44"/>
      <c r="H42" s="44"/>
      <c r="I42" s="44"/>
    </row>
    <row r="43" spans="3:107" ht="26.25" customHeight="1" x14ac:dyDescent="0.3">
      <c r="F43" s="4"/>
      <c r="G43" s="4"/>
      <c r="H43" s="4"/>
      <c r="I43" s="4" t="s">
        <v>23</v>
      </c>
    </row>
    <row r="44" spans="3:107" x14ac:dyDescent="0.3">
      <c r="I44" s="4" t="s">
        <v>61</v>
      </c>
    </row>
    <row r="45" spans="3:107" x14ac:dyDescent="0.3">
      <c r="I45" s="12" t="s">
        <v>35</v>
      </c>
    </row>
    <row r="46" spans="3:107" x14ac:dyDescent="0.3">
      <c r="C46" s="2"/>
      <c r="D46" s="4"/>
      <c r="E46" s="4"/>
    </row>
    <row r="48" spans="3:107" x14ac:dyDescent="0.3">
      <c r="I48" s="4"/>
    </row>
    <row r="49" spans="3:9" ht="24.75" customHeight="1" x14ac:dyDescent="0.3">
      <c r="C49" s="62" t="s">
        <v>20</v>
      </c>
      <c r="D49" s="62"/>
      <c r="E49" s="62"/>
      <c r="F49" s="62"/>
      <c r="G49" s="62"/>
      <c r="H49" s="62"/>
      <c r="I49" s="62"/>
    </row>
    <row r="50" spans="3:9" x14ac:dyDescent="0.3">
      <c r="C50" s="5" t="s">
        <v>27</v>
      </c>
      <c r="D50" s="6"/>
      <c r="E50" s="6"/>
      <c r="F50" s="6"/>
      <c r="G50" s="6"/>
      <c r="H50" s="6"/>
      <c r="I50" s="7"/>
    </row>
    <row r="51" spans="3:9" x14ac:dyDescent="0.3">
      <c r="C51" s="63" t="s">
        <v>24</v>
      </c>
      <c r="D51" s="63"/>
      <c r="E51" s="63"/>
      <c r="F51" s="63"/>
      <c r="G51" s="63"/>
      <c r="H51" s="63"/>
      <c r="I51" s="63"/>
    </row>
    <row r="52" spans="3:9" ht="18.75" customHeight="1" x14ac:dyDescent="0.3">
      <c r="C52" s="5"/>
      <c r="D52" s="6"/>
      <c r="E52" s="6"/>
      <c r="F52" s="6"/>
      <c r="G52" s="6"/>
      <c r="H52" s="6"/>
      <c r="I52" s="7"/>
    </row>
    <row r="53" spans="3:9" ht="18.75" customHeight="1" x14ac:dyDescent="0.3">
      <c r="C53" s="8"/>
      <c r="D53" s="9"/>
      <c r="E53" s="9"/>
      <c r="F53" s="9"/>
      <c r="G53" s="9"/>
      <c r="H53" s="9"/>
      <c r="I53" s="9"/>
    </row>
    <row r="54" spans="3:9" ht="18.75" customHeight="1" x14ac:dyDescent="0.3">
      <c r="C54" s="8"/>
      <c r="D54" s="9"/>
      <c r="E54" s="9"/>
      <c r="F54" s="9"/>
      <c r="G54" s="9"/>
      <c r="H54" s="9"/>
      <c r="I54" s="9"/>
    </row>
    <row r="55" spans="3:9" ht="14.25" customHeight="1" x14ac:dyDescent="0.3">
      <c r="C55" s="64" t="s">
        <v>25</v>
      </c>
      <c r="D55" s="64"/>
      <c r="E55" s="64"/>
      <c r="F55" s="64"/>
      <c r="G55" s="64"/>
      <c r="H55" s="64"/>
      <c r="I55" s="64"/>
    </row>
    <row r="56" spans="3:9" ht="159" customHeight="1" x14ac:dyDescent="0.3">
      <c r="C56" s="65" t="s">
        <v>63</v>
      </c>
      <c r="D56" s="65"/>
      <c r="E56" s="65"/>
      <c r="F56" s="65"/>
      <c r="G56" s="65"/>
      <c r="H56" s="65"/>
      <c r="I56" s="65"/>
    </row>
    <row r="57" spans="3:9" ht="102" customHeight="1" x14ac:dyDescent="0.3">
      <c r="C57" s="65" t="s">
        <v>26</v>
      </c>
      <c r="D57" s="65"/>
      <c r="E57" s="65"/>
      <c r="F57" s="65"/>
      <c r="G57" s="65"/>
      <c r="H57" s="65"/>
      <c r="I57" s="65"/>
    </row>
    <row r="59" spans="3:9" x14ac:dyDescent="0.3">
      <c r="D59" s="6"/>
      <c r="E59" s="6"/>
      <c r="F59" s="6"/>
      <c r="G59" s="10"/>
      <c r="H59" s="10"/>
      <c r="I59" s="10"/>
    </row>
    <row r="60" spans="3:9" x14ac:dyDescent="0.3">
      <c r="D60" s="11" t="s">
        <v>28</v>
      </c>
      <c r="E60" s="10"/>
      <c r="F60" s="10"/>
      <c r="G60" s="61" t="s">
        <v>29</v>
      </c>
      <c r="H60" s="61"/>
      <c r="I60" s="61"/>
    </row>
    <row r="61" spans="3:9" x14ac:dyDescent="0.3">
      <c r="D61" s="10"/>
      <c r="E61" s="10"/>
      <c r="F61" s="10"/>
      <c r="G61" s="10"/>
      <c r="H61" s="10"/>
      <c r="I61" s="10"/>
    </row>
  </sheetData>
  <sheetProtection formatCells="0" selectLockedCells="1"/>
  <mergeCells count="38">
    <mergeCell ref="D3:I3"/>
    <mergeCell ref="D5:I5"/>
    <mergeCell ref="D4:I4"/>
    <mergeCell ref="G60:I60"/>
    <mergeCell ref="C49:I49"/>
    <mergeCell ref="C51:I51"/>
    <mergeCell ref="C55:I55"/>
    <mergeCell ref="C56:I56"/>
    <mergeCell ref="C57:I57"/>
    <mergeCell ref="C8:H8"/>
    <mergeCell ref="D10:H10"/>
    <mergeCell ref="D14:H14"/>
    <mergeCell ref="D12:H12"/>
    <mergeCell ref="D13:H13"/>
    <mergeCell ref="D22:H22"/>
    <mergeCell ref="D25:H25"/>
    <mergeCell ref="F29:H29"/>
    <mergeCell ref="G40:H40"/>
    <mergeCell ref="D40:F40"/>
    <mergeCell ref="G39:H39"/>
    <mergeCell ref="D39:F39"/>
    <mergeCell ref="C37:H37"/>
    <mergeCell ref="C42:I42"/>
    <mergeCell ref="C6:H6"/>
    <mergeCell ref="C7:H7"/>
    <mergeCell ref="C21:H21"/>
    <mergeCell ref="D23:H23"/>
    <mergeCell ref="C27:H27"/>
    <mergeCell ref="D9:H9"/>
    <mergeCell ref="C11:H11"/>
    <mergeCell ref="C15:H15"/>
    <mergeCell ref="D16:H16"/>
    <mergeCell ref="D17:H17"/>
    <mergeCell ref="D24:H24"/>
    <mergeCell ref="C35:I35"/>
    <mergeCell ref="D18:H18"/>
    <mergeCell ref="D19:H19"/>
    <mergeCell ref="D28:H28"/>
  </mergeCells>
  <conditionalFormatting sqref="D30">
    <cfRule type="expression" dxfId="6" priority="8">
      <formula>LEN($C30)&gt;1</formula>
    </cfRule>
  </conditionalFormatting>
  <conditionalFormatting sqref="D31:D34">
    <cfRule type="expression" dxfId="5" priority="7">
      <formula>LEN($C31)&gt;1</formula>
    </cfRule>
  </conditionalFormatting>
  <conditionalFormatting sqref="G30">
    <cfRule type="expression" dxfId="4" priority="5">
      <formula>LEN($F30)&gt;1</formula>
    </cfRule>
  </conditionalFormatting>
  <conditionalFormatting sqref="G31:G33">
    <cfRule type="expression" dxfId="3" priority="4">
      <formula>LEN($F31)&gt;1</formula>
    </cfRule>
  </conditionalFormatting>
  <conditionalFormatting sqref="E29">
    <cfRule type="expression" dxfId="2" priority="3">
      <formula>$L$32=0</formula>
    </cfRule>
  </conditionalFormatting>
  <conditionalFormatting sqref="F29:H29">
    <cfRule type="expression" dxfId="1" priority="2">
      <formula>$L$34=0</formula>
    </cfRule>
  </conditionalFormatting>
  <conditionalFormatting sqref="C29">
    <cfRule type="expression" dxfId="0" priority="1">
      <formula>$L$33=0</formula>
    </cfRule>
  </conditionalFormatting>
  <dataValidations count="1">
    <dataValidation type="list" allowBlank="1" showInputMessage="1" showErrorMessage="1" sqref="D3:I3" xr:uid="{00000000-0002-0000-0000-000000000000}">
      <formula1>АЦСНК</formula1>
    </dataValidation>
  </dataValidations>
  <pageMargins left="0.25" right="0.25" top="0.75" bottom="0.75" header="0.3" footer="0.3"/>
  <pageSetup paperSize="9" orientation="portrait" horizontalDpi="0" verticalDpi="0" r:id="rId1"/>
  <rowBreaks count="1" manualBreakCount="1">
    <brk id="42" min="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2:AB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" sqref="E2"/>
    </sheetView>
  </sheetViews>
  <sheetFormatPr defaultRowHeight="14.4" x14ac:dyDescent="0.3"/>
  <cols>
    <col min="2" max="2" width="42.44140625" customWidth="1"/>
    <col min="3" max="3" width="31.109375" customWidth="1"/>
    <col min="4" max="4" width="23.88671875" style="1" customWidth="1"/>
    <col min="5" max="5" width="27.109375" customWidth="1"/>
    <col min="6" max="6" width="30.109375" style="28" customWidth="1"/>
    <col min="7" max="15" width="6.5546875" style="28" customWidth="1"/>
    <col min="16" max="16" width="58.6640625" customWidth="1"/>
    <col min="17" max="17" width="40.109375" customWidth="1"/>
    <col min="18" max="18" width="24.88671875" customWidth="1"/>
    <col min="19" max="19" width="9.109375" customWidth="1"/>
  </cols>
  <sheetData>
    <row r="2" spans="2:28" x14ac:dyDescent="0.3">
      <c r="E2" s="43"/>
    </row>
    <row r="4" spans="2:28" ht="43.2" x14ac:dyDescent="0.3">
      <c r="B4" s="22" t="s">
        <v>36</v>
      </c>
      <c r="C4" s="22" t="s">
        <v>37</v>
      </c>
      <c r="D4" s="24" t="s">
        <v>38</v>
      </c>
      <c r="E4" s="22" t="s">
        <v>39</v>
      </c>
      <c r="F4" s="22" t="s">
        <v>57</v>
      </c>
      <c r="G4" s="30" t="s">
        <v>30</v>
      </c>
      <c r="H4" s="30" t="s">
        <v>31</v>
      </c>
      <c r="I4" s="30" t="s">
        <v>32</v>
      </c>
      <c r="J4" s="30" t="s">
        <v>33</v>
      </c>
      <c r="K4" s="30" t="s">
        <v>34</v>
      </c>
      <c r="L4" s="31" t="s">
        <v>53</v>
      </c>
      <c r="M4" s="31" t="s">
        <v>54</v>
      </c>
      <c r="N4" s="31" t="s">
        <v>56</v>
      </c>
      <c r="O4" s="28" t="s">
        <v>55</v>
      </c>
      <c r="S4" s="30" t="s">
        <v>30</v>
      </c>
      <c r="T4" s="30" t="s">
        <v>31</v>
      </c>
      <c r="U4" s="30" t="s">
        <v>32</v>
      </c>
      <c r="V4" s="30" t="s">
        <v>33</v>
      </c>
      <c r="W4" s="30" t="s">
        <v>34</v>
      </c>
      <c r="X4" s="31" t="s">
        <v>53</v>
      </c>
      <c r="Y4" s="31" t="s">
        <v>54</v>
      </c>
      <c r="Z4" s="31" t="s">
        <v>56</v>
      </c>
      <c r="AA4" s="28" t="s">
        <v>55</v>
      </c>
    </row>
    <row r="5" spans="2:28" x14ac:dyDescent="0.3">
      <c r="B5" s="23"/>
      <c r="C5" s="23"/>
      <c r="D5" s="25"/>
      <c r="E5" s="23"/>
      <c r="F5" s="23"/>
      <c r="G5" s="21"/>
      <c r="H5" s="21"/>
      <c r="I5" s="21"/>
      <c r="J5" s="21"/>
      <c r="K5" s="21"/>
      <c r="L5" s="32"/>
      <c r="M5" s="32"/>
      <c r="N5" s="32"/>
      <c r="O5" s="32"/>
    </row>
    <row r="6" spans="2:28" s="15" customFormat="1" ht="26.4" x14ac:dyDescent="0.3">
      <c r="B6" s="16" t="s">
        <v>67</v>
      </c>
      <c r="C6" s="13" t="s">
        <v>68</v>
      </c>
      <c r="D6" s="40" t="s">
        <v>174</v>
      </c>
      <c r="E6" s="14" t="s">
        <v>175</v>
      </c>
      <c r="F6" s="20" t="s">
        <v>69</v>
      </c>
      <c r="G6" s="29" t="s">
        <v>217</v>
      </c>
      <c r="H6" s="29" t="s">
        <v>217</v>
      </c>
      <c r="I6" s="29" t="s">
        <v>217</v>
      </c>
      <c r="J6" s="29" t="s">
        <v>70</v>
      </c>
      <c r="K6" s="29" t="s">
        <v>70</v>
      </c>
      <c r="L6" s="29" t="s">
        <v>70</v>
      </c>
      <c r="M6" s="29" t="s">
        <v>70</v>
      </c>
      <c r="N6" s="29" t="s">
        <v>70</v>
      </c>
      <c r="O6" s="29" t="s">
        <v>70</v>
      </c>
      <c r="P6" s="15" t="s">
        <v>71</v>
      </c>
      <c r="Q6" s="18" t="s">
        <v>174</v>
      </c>
      <c r="R6" s="18" t="s">
        <v>175</v>
      </c>
      <c r="S6" s="18">
        <v>1</v>
      </c>
      <c r="T6" s="18">
        <v>1</v>
      </c>
      <c r="U6" s="18">
        <v>1</v>
      </c>
      <c r="V6" s="18" t="s">
        <v>70</v>
      </c>
      <c r="W6" s="18" t="s">
        <v>70</v>
      </c>
      <c r="X6" s="18" t="s">
        <v>70</v>
      </c>
      <c r="Y6" s="18" t="s">
        <v>70</v>
      </c>
      <c r="Z6" s="18" t="s">
        <v>70</v>
      </c>
      <c r="AA6" s="18" t="s">
        <v>70</v>
      </c>
      <c r="AB6" s="15">
        <v>3</v>
      </c>
    </row>
    <row r="7" spans="2:28" s="15" customFormat="1" ht="28.8" x14ac:dyDescent="0.3">
      <c r="B7" s="16" t="s">
        <v>72</v>
      </c>
      <c r="C7" s="13" t="s">
        <v>73</v>
      </c>
      <c r="D7" s="40" t="s">
        <v>48</v>
      </c>
      <c r="E7" s="14" t="s">
        <v>70</v>
      </c>
      <c r="F7" s="20" t="s">
        <v>74</v>
      </c>
      <c r="G7" s="29" t="s">
        <v>217</v>
      </c>
      <c r="H7" s="29" t="s">
        <v>70</v>
      </c>
      <c r="I7" s="29" t="s">
        <v>70</v>
      </c>
      <c r="J7" s="29" t="s">
        <v>70</v>
      </c>
      <c r="K7" s="29" t="s">
        <v>70</v>
      </c>
      <c r="L7" s="29" t="s">
        <v>217</v>
      </c>
      <c r="M7" s="29" t="s">
        <v>217</v>
      </c>
      <c r="N7" s="29" t="s">
        <v>217</v>
      </c>
      <c r="O7" s="29" t="s">
        <v>70</v>
      </c>
      <c r="P7" s="15" t="s">
        <v>75</v>
      </c>
      <c r="Q7" s="18" t="s">
        <v>48</v>
      </c>
      <c r="R7" s="18" t="s">
        <v>70</v>
      </c>
      <c r="S7" s="18">
        <v>1</v>
      </c>
      <c r="T7" s="18" t="s">
        <v>70</v>
      </c>
      <c r="U7" s="18" t="s">
        <v>70</v>
      </c>
      <c r="V7" s="18" t="s">
        <v>70</v>
      </c>
      <c r="W7" s="18" t="s">
        <v>70</v>
      </c>
      <c r="X7" s="18">
        <v>1</v>
      </c>
      <c r="Y7" s="18">
        <v>1</v>
      </c>
      <c r="Z7" s="18">
        <v>1</v>
      </c>
      <c r="AA7" s="18" t="s">
        <v>70</v>
      </c>
      <c r="AB7" s="15">
        <v>4</v>
      </c>
    </row>
    <row r="8" spans="2:28" s="15" customFormat="1" ht="26.4" x14ac:dyDescent="0.3">
      <c r="B8" s="16" t="s">
        <v>76</v>
      </c>
      <c r="C8" s="13" t="s">
        <v>77</v>
      </c>
      <c r="D8" s="40" t="s">
        <v>47</v>
      </c>
      <c r="E8" s="14" t="s">
        <v>176</v>
      </c>
      <c r="F8" s="20" t="s">
        <v>78</v>
      </c>
      <c r="G8" s="29" t="s">
        <v>217</v>
      </c>
      <c r="H8" s="29" t="s">
        <v>70</v>
      </c>
      <c r="I8" s="29" t="s">
        <v>70</v>
      </c>
      <c r="J8" s="29" t="s">
        <v>217</v>
      </c>
      <c r="K8" s="29" t="s">
        <v>217</v>
      </c>
      <c r="L8" s="29" t="s">
        <v>70</v>
      </c>
      <c r="M8" s="29" t="s">
        <v>217</v>
      </c>
      <c r="N8" s="29" t="s">
        <v>70</v>
      </c>
      <c r="O8" s="29" t="s">
        <v>70</v>
      </c>
      <c r="P8" s="15" t="s">
        <v>79</v>
      </c>
      <c r="Q8" s="18" t="s">
        <v>47</v>
      </c>
      <c r="R8" s="18" t="s">
        <v>176</v>
      </c>
      <c r="S8" s="18">
        <v>1</v>
      </c>
      <c r="T8" s="18" t="s">
        <v>70</v>
      </c>
      <c r="U8" s="18" t="s">
        <v>70</v>
      </c>
      <c r="V8" s="18">
        <v>1</v>
      </c>
      <c r="W8" s="18">
        <v>1</v>
      </c>
      <c r="X8" s="18" t="s">
        <v>70</v>
      </c>
      <c r="Y8" s="18">
        <v>1</v>
      </c>
      <c r="Z8" s="18" t="s">
        <v>70</v>
      </c>
      <c r="AA8" s="18" t="s">
        <v>70</v>
      </c>
      <c r="AB8" s="15">
        <v>4</v>
      </c>
    </row>
    <row r="9" spans="2:28" s="15" customFormat="1" ht="26.4" x14ac:dyDescent="0.3">
      <c r="B9" s="16" t="s">
        <v>80</v>
      </c>
      <c r="C9" s="13" t="s">
        <v>81</v>
      </c>
      <c r="D9" s="40" t="s">
        <v>49</v>
      </c>
      <c r="E9" s="14" t="s">
        <v>177</v>
      </c>
      <c r="F9" s="20" t="s">
        <v>82</v>
      </c>
      <c r="G9" s="29" t="s">
        <v>70</v>
      </c>
      <c r="H9" s="29" t="s">
        <v>70</v>
      </c>
      <c r="I9" s="29" t="s">
        <v>70</v>
      </c>
      <c r="J9" s="29" t="s">
        <v>70</v>
      </c>
      <c r="K9" s="29" t="s">
        <v>70</v>
      </c>
      <c r="L9" s="29" t="s">
        <v>217</v>
      </c>
      <c r="M9" s="29" t="s">
        <v>217</v>
      </c>
      <c r="N9" s="29" t="s">
        <v>70</v>
      </c>
      <c r="O9" s="29" t="s">
        <v>70</v>
      </c>
      <c r="P9" s="15" t="s">
        <v>83</v>
      </c>
      <c r="Q9" s="18" t="s">
        <v>49</v>
      </c>
      <c r="R9" s="18" t="s">
        <v>177</v>
      </c>
      <c r="S9" s="18" t="s">
        <v>70</v>
      </c>
      <c r="T9" s="18" t="s">
        <v>70</v>
      </c>
      <c r="U9" s="18" t="s">
        <v>70</v>
      </c>
      <c r="V9" s="18" t="s">
        <v>70</v>
      </c>
      <c r="W9" s="18" t="s">
        <v>70</v>
      </c>
      <c r="X9" s="18">
        <v>1</v>
      </c>
      <c r="Y9" s="18">
        <v>1</v>
      </c>
      <c r="Z9" s="18" t="s">
        <v>70</v>
      </c>
      <c r="AA9" s="18" t="s">
        <v>70</v>
      </c>
      <c r="AB9" s="15">
        <v>2</v>
      </c>
    </row>
    <row r="10" spans="2:28" s="15" customFormat="1" ht="26.4" x14ac:dyDescent="0.3">
      <c r="B10" s="16" t="s">
        <v>84</v>
      </c>
      <c r="C10" s="13" t="s">
        <v>85</v>
      </c>
      <c r="D10" s="40" t="s">
        <v>178</v>
      </c>
      <c r="E10" s="14" t="s">
        <v>179</v>
      </c>
      <c r="F10" s="20" t="s">
        <v>82</v>
      </c>
      <c r="G10" s="29" t="s">
        <v>70</v>
      </c>
      <c r="H10" s="29" t="s">
        <v>70</v>
      </c>
      <c r="I10" s="29" t="s">
        <v>70</v>
      </c>
      <c r="J10" s="29" t="s">
        <v>70</v>
      </c>
      <c r="K10" s="29" t="s">
        <v>70</v>
      </c>
      <c r="L10" s="29" t="s">
        <v>217</v>
      </c>
      <c r="M10" s="29" t="s">
        <v>217</v>
      </c>
      <c r="N10" s="29" t="s">
        <v>70</v>
      </c>
      <c r="O10" s="29" t="s">
        <v>70</v>
      </c>
      <c r="P10" s="15" t="s">
        <v>86</v>
      </c>
      <c r="Q10" s="18" t="s">
        <v>178</v>
      </c>
      <c r="R10" s="18" t="s">
        <v>179</v>
      </c>
      <c r="S10" s="18" t="s">
        <v>70</v>
      </c>
      <c r="T10" s="18" t="s">
        <v>70</v>
      </c>
      <c r="U10" s="18" t="s">
        <v>70</v>
      </c>
      <c r="V10" s="18" t="s">
        <v>70</v>
      </c>
      <c r="W10" s="18" t="s">
        <v>70</v>
      </c>
      <c r="X10" s="18">
        <v>1</v>
      </c>
      <c r="Y10" s="18">
        <v>1</v>
      </c>
      <c r="Z10" s="18" t="s">
        <v>70</v>
      </c>
      <c r="AA10" s="18" t="s">
        <v>70</v>
      </c>
      <c r="AB10" s="15">
        <v>2</v>
      </c>
    </row>
    <row r="11" spans="2:28" s="15" customFormat="1" ht="26.4" x14ac:dyDescent="0.3">
      <c r="B11" s="16" t="s">
        <v>87</v>
      </c>
      <c r="C11" s="13" t="s">
        <v>88</v>
      </c>
      <c r="D11" s="40" t="s">
        <v>180</v>
      </c>
      <c r="E11" s="14" t="s">
        <v>181</v>
      </c>
      <c r="F11" s="20" t="s">
        <v>89</v>
      </c>
      <c r="G11" s="29" t="s">
        <v>217</v>
      </c>
      <c r="H11" s="29" t="s">
        <v>217</v>
      </c>
      <c r="I11" s="29" t="s">
        <v>70</v>
      </c>
      <c r="J11" s="29" t="s">
        <v>70</v>
      </c>
      <c r="K11" s="29" t="s">
        <v>70</v>
      </c>
      <c r="L11" s="29" t="s">
        <v>70</v>
      </c>
      <c r="M11" s="29" t="s">
        <v>70</v>
      </c>
      <c r="N11" s="29" t="s">
        <v>70</v>
      </c>
      <c r="O11" s="29" t="s">
        <v>70</v>
      </c>
      <c r="P11" s="15" t="s">
        <v>90</v>
      </c>
      <c r="Q11" s="18" t="s">
        <v>180</v>
      </c>
      <c r="R11" s="18" t="s">
        <v>181</v>
      </c>
      <c r="S11" s="18">
        <v>1</v>
      </c>
      <c r="T11" s="18">
        <v>1</v>
      </c>
      <c r="U11" s="18" t="s">
        <v>70</v>
      </c>
      <c r="V11" s="18" t="s">
        <v>70</v>
      </c>
      <c r="W11" s="18" t="s">
        <v>70</v>
      </c>
      <c r="X11" s="18" t="s">
        <v>70</v>
      </c>
      <c r="Y11" s="18" t="s">
        <v>70</v>
      </c>
      <c r="Z11" s="18" t="s">
        <v>70</v>
      </c>
      <c r="AA11" s="18" t="s">
        <v>70</v>
      </c>
      <c r="AB11" s="15">
        <v>2</v>
      </c>
    </row>
    <row r="12" spans="2:28" s="15" customFormat="1" ht="26.4" x14ac:dyDescent="0.3">
      <c r="B12" s="16" t="s">
        <v>91</v>
      </c>
      <c r="C12" s="13" t="s">
        <v>92</v>
      </c>
      <c r="D12" s="40" t="s">
        <v>182</v>
      </c>
      <c r="E12" s="14" t="s">
        <v>183</v>
      </c>
      <c r="F12" s="20" t="s">
        <v>93</v>
      </c>
      <c r="G12" s="29" t="s">
        <v>217</v>
      </c>
      <c r="H12" s="29" t="s">
        <v>217</v>
      </c>
      <c r="I12" s="29" t="s">
        <v>217</v>
      </c>
      <c r="J12" s="29" t="s">
        <v>70</v>
      </c>
      <c r="K12" s="29" t="s">
        <v>70</v>
      </c>
      <c r="L12" s="29" t="s">
        <v>217</v>
      </c>
      <c r="M12" s="29" t="s">
        <v>217</v>
      </c>
      <c r="N12" s="29" t="s">
        <v>70</v>
      </c>
      <c r="O12" s="29" t="s">
        <v>70</v>
      </c>
      <c r="P12" s="15" t="s">
        <v>94</v>
      </c>
      <c r="Q12" s="18" t="s">
        <v>182</v>
      </c>
      <c r="R12" s="18" t="s">
        <v>183</v>
      </c>
      <c r="S12" s="18">
        <v>1</v>
      </c>
      <c r="T12" s="18">
        <v>1</v>
      </c>
      <c r="U12" s="18">
        <v>1</v>
      </c>
      <c r="V12" s="18" t="s">
        <v>70</v>
      </c>
      <c r="W12" s="18" t="s">
        <v>70</v>
      </c>
      <c r="X12" s="18">
        <v>1</v>
      </c>
      <c r="Y12" s="18">
        <v>1</v>
      </c>
      <c r="Z12" s="18" t="s">
        <v>70</v>
      </c>
      <c r="AA12" s="18" t="s">
        <v>70</v>
      </c>
      <c r="AB12" s="15">
        <v>5</v>
      </c>
    </row>
    <row r="13" spans="2:28" s="15" customFormat="1" ht="28.8" x14ac:dyDescent="0.3">
      <c r="B13" s="16" t="s">
        <v>95</v>
      </c>
      <c r="C13" s="13" t="s">
        <v>96</v>
      </c>
      <c r="D13" s="40" t="s">
        <v>184</v>
      </c>
      <c r="E13" s="14" t="s">
        <v>185</v>
      </c>
      <c r="F13" s="20" t="s">
        <v>97</v>
      </c>
      <c r="G13" s="29" t="s">
        <v>217</v>
      </c>
      <c r="H13" s="29" t="s">
        <v>217</v>
      </c>
      <c r="I13" s="29" t="s">
        <v>217</v>
      </c>
      <c r="J13" s="29" t="s">
        <v>217</v>
      </c>
      <c r="K13" s="29" t="s">
        <v>217</v>
      </c>
      <c r="L13" s="29" t="s">
        <v>217</v>
      </c>
      <c r="M13" s="29" t="s">
        <v>217</v>
      </c>
      <c r="N13" s="29" t="s">
        <v>70</v>
      </c>
      <c r="O13" s="29" t="s">
        <v>70</v>
      </c>
      <c r="P13" s="15" t="s">
        <v>98</v>
      </c>
      <c r="Q13" s="18" t="s">
        <v>184</v>
      </c>
      <c r="R13" s="18" t="s">
        <v>185</v>
      </c>
      <c r="S13" s="18">
        <v>1</v>
      </c>
      <c r="T13" s="18"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 t="s">
        <v>70</v>
      </c>
      <c r="AA13" s="18" t="s">
        <v>70</v>
      </c>
      <c r="AB13" s="15">
        <v>7</v>
      </c>
    </row>
    <row r="14" spans="2:28" s="15" customFormat="1" ht="26.4" x14ac:dyDescent="0.3">
      <c r="B14" s="16" t="s">
        <v>99</v>
      </c>
      <c r="C14" s="13" t="s">
        <v>100</v>
      </c>
      <c r="D14" s="40" t="s">
        <v>186</v>
      </c>
      <c r="E14" s="14" t="s">
        <v>175</v>
      </c>
      <c r="F14" s="20" t="s">
        <v>101</v>
      </c>
      <c r="G14" s="29" t="s">
        <v>217</v>
      </c>
      <c r="H14" s="29" t="s">
        <v>217</v>
      </c>
      <c r="I14" s="29" t="s">
        <v>217</v>
      </c>
      <c r="J14" s="29" t="s">
        <v>70</v>
      </c>
      <c r="K14" s="29" t="s">
        <v>70</v>
      </c>
      <c r="L14" s="29" t="s">
        <v>217</v>
      </c>
      <c r="M14" s="29" t="s">
        <v>70</v>
      </c>
      <c r="N14" s="29" t="s">
        <v>217</v>
      </c>
      <c r="O14" s="29" t="s">
        <v>70</v>
      </c>
      <c r="P14" s="15" t="s">
        <v>102</v>
      </c>
      <c r="Q14" s="18" t="s">
        <v>186</v>
      </c>
      <c r="R14" s="18" t="s">
        <v>175</v>
      </c>
      <c r="S14" s="18">
        <v>1</v>
      </c>
      <c r="T14" s="18">
        <v>1</v>
      </c>
      <c r="U14" s="18">
        <v>1</v>
      </c>
      <c r="V14" s="18" t="s">
        <v>70</v>
      </c>
      <c r="W14" s="18" t="s">
        <v>70</v>
      </c>
      <c r="X14" s="18">
        <v>1</v>
      </c>
      <c r="Y14" s="18" t="s">
        <v>70</v>
      </c>
      <c r="Z14" s="18">
        <v>1</v>
      </c>
      <c r="AA14" s="18" t="s">
        <v>70</v>
      </c>
      <c r="AB14" s="15">
        <v>5</v>
      </c>
    </row>
    <row r="15" spans="2:28" s="15" customFormat="1" ht="26.4" x14ac:dyDescent="0.3">
      <c r="B15" s="16" t="s">
        <v>103</v>
      </c>
      <c r="C15" s="13" t="s">
        <v>104</v>
      </c>
      <c r="D15" s="40" t="s">
        <v>187</v>
      </c>
      <c r="E15" s="14" t="s">
        <v>70</v>
      </c>
      <c r="F15" s="20" t="s">
        <v>70</v>
      </c>
      <c r="G15" s="29" t="s">
        <v>70</v>
      </c>
      <c r="H15" s="29" t="s">
        <v>70</v>
      </c>
      <c r="I15" s="29" t="s">
        <v>70</v>
      </c>
      <c r="J15" s="29" t="s">
        <v>70</v>
      </c>
      <c r="K15" s="29" t="s">
        <v>70</v>
      </c>
      <c r="L15" s="29" t="s">
        <v>70</v>
      </c>
      <c r="M15" s="29" t="s">
        <v>70</v>
      </c>
      <c r="N15" s="29" t="s">
        <v>70</v>
      </c>
      <c r="O15" s="29" t="s">
        <v>70</v>
      </c>
      <c r="P15" s="15" t="s">
        <v>105</v>
      </c>
      <c r="Q15" s="18" t="s">
        <v>187</v>
      </c>
      <c r="R15" s="18" t="s">
        <v>70</v>
      </c>
      <c r="S15" s="18" t="s">
        <v>70</v>
      </c>
      <c r="T15" s="18" t="s">
        <v>70</v>
      </c>
      <c r="U15" s="18" t="s">
        <v>70</v>
      </c>
      <c r="V15" s="18" t="s">
        <v>70</v>
      </c>
      <c r="W15" s="18" t="s">
        <v>70</v>
      </c>
      <c r="X15" s="18" t="s">
        <v>70</v>
      </c>
      <c r="Y15" s="18" t="s">
        <v>70</v>
      </c>
      <c r="Z15" s="18" t="s">
        <v>70</v>
      </c>
      <c r="AA15" s="18" t="s">
        <v>70</v>
      </c>
      <c r="AB15" s="15">
        <v>0</v>
      </c>
    </row>
    <row r="16" spans="2:28" s="15" customFormat="1" ht="26.4" x14ac:dyDescent="0.3">
      <c r="B16" s="16" t="s">
        <v>106</v>
      </c>
      <c r="C16" s="13" t="s">
        <v>107</v>
      </c>
      <c r="D16" s="40" t="s">
        <v>188</v>
      </c>
      <c r="E16" s="14" t="s">
        <v>183</v>
      </c>
      <c r="F16" s="20" t="s">
        <v>108</v>
      </c>
      <c r="G16" s="29" t="s">
        <v>217</v>
      </c>
      <c r="H16" s="29" t="s">
        <v>217</v>
      </c>
      <c r="I16" s="29" t="s">
        <v>70</v>
      </c>
      <c r="J16" s="29" t="s">
        <v>70</v>
      </c>
      <c r="K16" s="29" t="s">
        <v>70</v>
      </c>
      <c r="L16" s="29" t="s">
        <v>217</v>
      </c>
      <c r="M16" s="29" t="s">
        <v>70</v>
      </c>
      <c r="N16" s="29" t="s">
        <v>70</v>
      </c>
      <c r="O16" s="29" t="s">
        <v>70</v>
      </c>
      <c r="P16" s="15" t="s">
        <v>109</v>
      </c>
      <c r="Q16" s="18" t="s">
        <v>188</v>
      </c>
      <c r="R16" s="18" t="s">
        <v>183</v>
      </c>
      <c r="S16" s="18">
        <v>1</v>
      </c>
      <c r="T16" s="18">
        <v>1</v>
      </c>
      <c r="U16" s="18" t="s">
        <v>70</v>
      </c>
      <c r="V16" s="18" t="s">
        <v>70</v>
      </c>
      <c r="W16" s="18" t="s">
        <v>70</v>
      </c>
      <c r="X16" s="18">
        <v>1</v>
      </c>
      <c r="Y16" s="18" t="s">
        <v>70</v>
      </c>
      <c r="Z16" s="18" t="s">
        <v>70</v>
      </c>
      <c r="AA16" s="18" t="s">
        <v>70</v>
      </c>
      <c r="AB16" s="15">
        <v>3</v>
      </c>
    </row>
    <row r="17" spans="2:28" s="15" customFormat="1" ht="28.8" x14ac:dyDescent="0.3">
      <c r="B17" s="16" t="s">
        <v>110</v>
      </c>
      <c r="C17" s="13" t="s">
        <v>111</v>
      </c>
      <c r="D17" s="40" t="s">
        <v>45</v>
      </c>
      <c r="E17" s="14" t="s">
        <v>189</v>
      </c>
      <c r="F17" s="20" t="s">
        <v>112</v>
      </c>
      <c r="G17" s="29" t="s">
        <v>217</v>
      </c>
      <c r="H17" s="29" t="s">
        <v>217</v>
      </c>
      <c r="I17" s="29" t="s">
        <v>217</v>
      </c>
      <c r="J17" s="29" t="s">
        <v>70</v>
      </c>
      <c r="K17" s="29" t="s">
        <v>70</v>
      </c>
      <c r="L17" s="29" t="s">
        <v>217</v>
      </c>
      <c r="M17" s="29" t="s">
        <v>217</v>
      </c>
      <c r="N17" s="29" t="s">
        <v>70</v>
      </c>
      <c r="O17" s="29" t="s">
        <v>217</v>
      </c>
      <c r="P17" s="15" t="s">
        <v>113</v>
      </c>
      <c r="Q17" s="18" t="s">
        <v>45</v>
      </c>
      <c r="R17" s="18" t="s">
        <v>189</v>
      </c>
      <c r="S17" s="18">
        <v>1</v>
      </c>
      <c r="T17" s="18">
        <v>1</v>
      </c>
      <c r="U17" s="18">
        <v>1</v>
      </c>
      <c r="V17" s="18" t="s">
        <v>70</v>
      </c>
      <c r="W17" s="18" t="s">
        <v>70</v>
      </c>
      <c r="X17" s="18">
        <v>1</v>
      </c>
      <c r="Y17" s="18">
        <v>1</v>
      </c>
      <c r="Z17" s="18" t="s">
        <v>70</v>
      </c>
      <c r="AA17" s="18">
        <v>1</v>
      </c>
      <c r="AB17" s="15">
        <v>6</v>
      </c>
    </row>
    <row r="18" spans="2:28" s="15" customFormat="1" ht="26.4" x14ac:dyDescent="0.3">
      <c r="B18" s="16" t="s">
        <v>114</v>
      </c>
      <c r="C18" s="13" t="s">
        <v>115</v>
      </c>
      <c r="D18" s="40" t="s">
        <v>190</v>
      </c>
      <c r="E18" s="14" t="s">
        <v>191</v>
      </c>
      <c r="F18" s="20" t="s">
        <v>93</v>
      </c>
      <c r="G18" s="29" t="s">
        <v>217</v>
      </c>
      <c r="H18" s="29" t="s">
        <v>217</v>
      </c>
      <c r="I18" s="29" t="s">
        <v>217</v>
      </c>
      <c r="J18" s="29" t="s">
        <v>70</v>
      </c>
      <c r="K18" s="29" t="s">
        <v>70</v>
      </c>
      <c r="L18" s="29" t="s">
        <v>217</v>
      </c>
      <c r="M18" s="29" t="s">
        <v>217</v>
      </c>
      <c r="N18" s="29" t="s">
        <v>70</v>
      </c>
      <c r="O18" s="29" t="s">
        <v>70</v>
      </c>
      <c r="P18" s="15" t="s">
        <v>116</v>
      </c>
      <c r="Q18" s="18" t="s">
        <v>190</v>
      </c>
      <c r="R18" s="18" t="s">
        <v>191</v>
      </c>
      <c r="S18" s="18">
        <v>1</v>
      </c>
      <c r="T18" s="18">
        <v>1</v>
      </c>
      <c r="U18" s="18">
        <v>1</v>
      </c>
      <c r="V18" s="18" t="s">
        <v>70</v>
      </c>
      <c r="W18" s="18" t="s">
        <v>70</v>
      </c>
      <c r="X18" s="18">
        <v>1</v>
      </c>
      <c r="Y18" s="18">
        <v>1</v>
      </c>
      <c r="Z18" s="18" t="s">
        <v>70</v>
      </c>
      <c r="AA18" s="18" t="s">
        <v>70</v>
      </c>
      <c r="AB18" s="15">
        <v>5</v>
      </c>
    </row>
    <row r="19" spans="2:28" s="15" customFormat="1" ht="26.4" x14ac:dyDescent="0.3">
      <c r="B19" s="16" t="s">
        <v>117</v>
      </c>
      <c r="C19" s="13" t="s">
        <v>118</v>
      </c>
      <c r="D19" s="40" t="s">
        <v>192</v>
      </c>
      <c r="E19" s="14" t="s">
        <v>185</v>
      </c>
      <c r="F19" s="20" t="s">
        <v>89</v>
      </c>
      <c r="G19" s="29" t="s">
        <v>217</v>
      </c>
      <c r="H19" s="29" t="s">
        <v>217</v>
      </c>
      <c r="I19" s="29" t="s">
        <v>70</v>
      </c>
      <c r="J19" s="29" t="s">
        <v>70</v>
      </c>
      <c r="K19" s="29" t="s">
        <v>70</v>
      </c>
      <c r="L19" s="29" t="s">
        <v>70</v>
      </c>
      <c r="M19" s="29" t="s">
        <v>70</v>
      </c>
      <c r="N19" s="29" t="s">
        <v>70</v>
      </c>
      <c r="O19" s="29" t="s">
        <v>70</v>
      </c>
      <c r="P19" s="15" t="s">
        <v>119</v>
      </c>
      <c r="Q19" s="18" t="s">
        <v>192</v>
      </c>
      <c r="R19" s="18" t="s">
        <v>185</v>
      </c>
      <c r="S19" s="18">
        <v>1</v>
      </c>
      <c r="T19" s="18">
        <v>1</v>
      </c>
      <c r="U19" s="18" t="s">
        <v>70</v>
      </c>
      <c r="V19" s="18" t="s">
        <v>70</v>
      </c>
      <c r="W19" s="18" t="s">
        <v>70</v>
      </c>
      <c r="X19" s="18" t="s">
        <v>70</v>
      </c>
      <c r="Y19" s="18" t="s">
        <v>70</v>
      </c>
      <c r="Z19" s="18" t="s">
        <v>70</v>
      </c>
      <c r="AA19" s="18" t="s">
        <v>70</v>
      </c>
      <c r="AB19" s="15">
        <v>2</v>
      </c>
    </row>
    <row r="20" spans="2:28" s="15" customFormat="1" ht="26.4" x14ac:dyDescent="0.3">
      <c r="B20" s="16" t="s">
        <v>120</v>
      </c>
      <c r="C20" s="13" t="s">
        <v>121</v>
      </c>
      <c r="D20" s="40" t="s">
        <v>193</v>
      </c>
      <c r="E20" s="14" t="s">
        <v>194</v>
      </c>
      <c r="F20" s="20" t="s">
        <v>93</v>
      </c>
      <c r="G20" s="29" t="s">
        <v>217</v>
      </c>
      <c r="H20" s="29" t="s">
        <v>217</v>
      </c>
      <c r="I20" s="29" t="s">
        <v>217</v>
      </c>
      <c r="J20" s="29" t="s">
        <v>70</v>
      </c>
      <c r="K20" s="29" t="s">
        <v>70</v>
      </c>
      <c r="L20" s="29" t="s">
        <v>217</v>
      </c>
      <c r="M20" s="29" t="s">
        <v>217</v>
      </c>
      <c r="N20" s="29" t="s">
        <v>70</v>
      </c>
      <c r="O20" s="29" t="s">
        <v>70</v>
      </c>
      <c r="P20" s="15" t="s">
        <v>122</v>
      </c>
      <c r="Q20" s="18" t="s">
        <v>193</v>
      </c>
      <c r="R20" s="18" t="s">
        <v>194</v>
      </c>
      <c r="S20" s="18">
        <v>1</v>
      </c>
      <c r="T20" s="18">
        <v>1</v>
      </c>
      <c r="U20" s="18">
        <v>1</v>
      </c>
      <c r="V20" s="18" t="s">
        <v>70</v>
      </c>
      <c r="W20" s="18" t="s">
        <v>70</v>
      </c>
      <c r="X20" s="18">
        <v>1</v>
      </c>
      <c r="Y20" s="18">
        <v>1</v>
      </c>
      <c r="Z20" s="18" t="s">
        <v>70</v>
      </c>
      <c r="AA20" s="18" t="s">
        <v>70</v>
      </c>
      <c r="AB20" s="15">
        <v>5</v>
      </c>
    </row>
    <row r="21" spans="2:28" s="15" customFormat="1" ht="26.4" x14ac:dyDescent="0.3">
      <c r="B21" s="16" t="s">
        <v>123</v>
      </c>
      <c r="C21" s="13" t="s">
        <v>124</v>
      </c>
      <c r="D21" s="40" t="s">
        <v>195</v>
      </c>
      <c r="E21" s="14" t="s">
        <v>196</v>
      </c>
      <c r="F21" s="20" t="s">
        <v>125</v>
      </c>
      <c r="G21" s="29" t="s">
        <v>217</v>
      </c>
      <c r="H21" s="29" t="s">
        <v>217</v>
      </c>
      <c r="I21" s="29" t="s">
        <v>70</v>
      </c>
      <c r="J21" s="29" t="s">
        <v>70</v>
      </c>
      <c r="K21" s="29" t="s">
        <v>217</v>
      </c>
      <c r="L21" s="29" t="s">
        <v>70</v>
      </c>
      <c r="M21" s="29" t="s">
        <v>70</v>
      </c>
      <c r="N21" s="29" t="s">
        <v>70</v>
      </c>
      <c r="O21" s="29" t="s">
        <v>70</v>
      </c>
      <c r="P21" s="15" t="s">
        <v>126</v>
      </c>
      <c r="Q21" s="18" t="s">
        <v>195</v>
      </c>
      <c r="R21" s="18" t="s">
        <v>196</v>
      </c>
      <c r="S21" s="18">
        <v>1</v>
      </c>
      <c r="T21" s="18">
        <v>1</v>
      </c>
      <c r="U21" s="18" t="s">
        <v>70</v>
      </c>
      <c r="V21" s="18" t="s">
        <v>70</v>
      </c>
      <c r="W21" s="18">
        <v>1</v>
      </c>
      <c r="X21" s="18" t="s">
        <v>70</v>
      </c>
      <c r="Y21" s="18" t="s">
        <v>70</v>
      </c>
      <c r="Z21" s="18" t="s">
        <v>70</v>
      </c>
      <c r="AA21" s="18" t="s">
        <v>70</v>
      </c>
      <c r="AB21" s="15">
        <v>3</v>
      </c>
    </row>
    <row r="22" spans="2:28" s="15" customFormat="1" ht="26.4" x14ac:dyDescent="0.3">
      <c r="B22" s="16" t="s">
        <v>127</v>
      </c>
      <c r="C22" s="13" t="s">
        <v>128</v>
      </c>
      <c r="D22" s="40" t="s">
        <v>50</v>
      </c>
      <c r="E22" s="14" t="s">
        <v>181</v>
      </c>
      <c r="F22" s="20" t="s">
        <v>89</v>
      </c>
      <c r="G22" s="29" t="s">
        <v>217</v>
      </c>
      <c r="H22" s="29" t="s">
        <v>217</v>
      </c>
      <c r="I22" s="29" t="s">
        <v>70</v>
      </c>
      <c r="J22" s="29" t="s">
        <v>70</v>
      </c>
      <c r="K22" s="29" t="s">
        <v>70</v>
      </c>
      <c r="L22" s="29" t="s">
        <v>70</v>
      </c>
      <c r="M22" s="29" t="s">
        <v>70</v>
      </c>
      <c r="N22" s="29" t="s">
        <v>70</v>
      </c>
      <c r="O22" s="29" t="s">
        <v>70</v>
      </c>
      <c r="P22" s="15" t="s">
        <v>129</v>
      </c>
      <c r="Q22" s="18" t="s">
        <v>50</v>
      </c>
      <c r="R22" s="18" t="s">
        <v>181</v>
      </c>
      <c r="S22" s="18">
        <v>1</v>
      </c>
      <c r="T22" s="18">
        <v>1</v>
      </c>
      <c r="U22" s="18" t="s">
        <v>70</v>
      </c>
      <c r="V22" s="18" t="s">
        <v>70</v>
      </c>
      <c r="W22" s="18" t="s">
        <v>70</v>
      </c>
      <c r="X22" s="18" t="s">
        <v>70</v>
      </c>
      <c r="Y22" s="18" t="s">
        <v>70</v>
      </c>
      <c r="Z22" s="18" t="s">
        <v>70</v>
      </c>
      <c r="AA22" s="18" t="s">
        <v>70</v>
      </c>
      <c r="AB22" s="15">
        <v>2</v>
      </c>
    </row>
    <row r="23" spans="2:28" s="15" customFormat="1" ht="26.4" x14ac:dyDescent="0.3">
      <c r="B23" s="16" t="s">
        <v>130</v>
      </c>
      <c r="C23" s="13" t="s">
        <v>131</v>
      </c>
      <c r="D23" s="40" t="s">
        <v>44</v>
      </c>
      <c r="E23" s="14" t="s">
        <v>70</v>
      </c>
      <c r="F23" s="20" t="s">
        <v>70</v>
      </c>
      <c r="G23" s="29" t="s">
        <v>70</v>
      </c>
      <c r="H23" s="29" t="s">
        <v>70</v>
      </c>
      <c r="I23" s="29" t="s">
        <v>70</v>
      </c>
      <c r="J23" s="29" t="s">
        <v>70</v>
      </c>
      <c r="K23" s="29" t="s">
        <v>70</v>
      </c>
      <c r="L23" s="29" t="s">
        <v>70</v>
      </c>
      <c r="M23" s="29" t="s">
        <v>70</v>
      </c>
      <c r="N23" s="29" t="s">
        <v>70</v>
      </c>
      <c r="O23" s="29" t="s">
        <v>70</v>
      </c>
      <c r="P23" s="15" t="s">
        <v>132</v>
      </c>
      <c r="Q23" s="18" t="s">
        <v>44</v>
      </c>
      <c r="R23" s="18" t="s">
        <v>70</v>
      </c>
      <c r="S23" s="18" t="s">
        <v>70</v>
      </c>
      <c r="T23" s="18" t="s">
        <v>70</v>
      </c>
      <c r="U23" s="18" t="s">
        <v>70</v>
      </c>
      <c r="V23" s="18" t="s">
        <v>70</v>
      </c>
      <c r="W23" s="18" t="s">
        <v>70</v>
      </c>
      <c r="X23" s="18" t="s">
        <v>70</v>
      </c>
      <c r="Y23" s="18" t="s">
        <v>70</v>
      </c>
      <c r="Z23" s="18" t="s">
        <v>70</v>
      </c>
      <c r="AA23" s="18" t="s">
        <v>70</v>
      </c>
      <c r="AB23" s="15">
        <v>0</v>
      </c>
    </row>
    <row r="24" spans="2:28" s="15" customFormat="1" ht="26.4" x14ac:dyDescent="0.3">
      <c r="B24" s="16" t="s">
        <v>133</v>
      </c>
      <c r="C24" s="13" t="s">
        <v>134</v>
      </c>
      <c r="D24" s="40" t="s">
        <v>197</v>
      </c>
      <c r="E24" s="14" t="s">
        <v>198</v>
      </c>
      <c r="F24" s="20" t="s">
        <v>93</v>
      </c>
      <c r="G24" s="29" t="s">
        <v>217</v>
      </c>
      <c r="H24" s="29" t="s">
        <v>217</v>
      </c>
      <c r="I24" s="29" t="s">
        <v>217</v>
      </c>
      <c r="J24" s="29" t="s">
        <v>70</v>
      </c>
      <c r="K24" s="29" t="s">
        <v>70</v>
      </c>
      <c r="L24" s="29" t="s">
        <v>217</v>
      </c>
      <c r="M24" s="29" t="s">
        <v>217</v>
      </c>
      <c r="N24" s="29" t="s">
        <v>70</v>
      </c>
      <c r="O24" s="29" t="s">
        <v>70</v>
      </c>
      <c r="P24" s="15" t="s">
        <v>135</v>
      </c>
      <c r="Q24" s="18" t="s">
        <v>197</v>
      </c>
      <c r="R24" s="18" t="s">
        <v>198</v>
      </c>
      <c r="S24" s="18">
        <v>1</v>
      </c>
      <c r="T24" s="18">
        <v>1</v>
      </c>
      <c r="U24" s="18">
        <v>1</v>
      </c>
      <c r="V24" s="18" t="s">
        <v>70</v>
      </c>
      <c r="W24" s="18" t="s">
        <v>70</v>
      </c>
      <c r="X24" s="18">
        <v>1</v>
      </c>
      <c r="Y24" s="18">
        <v>1</v>
      </c>
      <c r="Z24" s="18" t="s">
        <v>70</v>
      </c>
      <c r="AA24" s="18" t="s">
        <v>70</v>
      </c>
      <c r="AB24" s="15">
        <v>5</v>
      </c>
    </row>
    <row r="25" spans="2:28" s="15" customFormat="1" ht="26.25" customHeight="1" x14ac:dyDescent="0.3">
      <c r="B25" s="16" t="s">
        <v>136</v>
      </c>
      <c r="C25" s="13" t="s">
        <v>137</v>
      </c>
      <c r="D25" s="40" t="s">
        <v>199</v>
      </c>
      <c r="E25" s="14" t="s">
        <v>200</v>
      </c>
      <c r="F25" s="20" t="s">
        <v>97</v>
      </c>
      <c r="G25" s="29" t="s">
        <v>217</v>
      </c>
      <c r="H25" s="29" t="s">
        <v>217</v>
      </c>
      <c r="I25" s="29" t="s">
        <v>217</v>
      </c>
      <c r="J25" s="29" t="s">
        <v>217</v>
      </c>
      <c r="K25" s="29" t="s">
        <v>217</v>
      </c>
      <c r="L25" s="29" t="s">
        <v>217</v>
      </c>
      <c r="M25" s="29" t="s">
        <v>217</v>
      </c>
      <c r="N25" s="29" t="s">
        <v>70</v>
      </c>
      <c r="O25" s="29" t="s">
        <v>70</v>
      </c>
      <c r="P25" s="15" t="s">
        <v>138</v>
      </c>
      <c r="Q25" s="18" t="s">
        <v>199</v>
      </c>
      <c r="R25" s="18" t="s">
        <v>200</v>
      </c>
      <c r="S25" s="18">
        <v>1</v>
      </c>
      <c r="T25" s="18"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 t="s">
        <v>70</v>
      </c>
      <c r="AA25" s="18" t="s">
        <v>70</v>
      </c>
      <c r="AB25" s="15">
        <v>7</v>
      </c>
    </row>
    <row r="26" spans="2:28" s="15" customFormat="1" ht="26.4" x14ac:dyDescent="0.3">
      <c r="B26" s="16" t="s">
        <v>139</v>
      </c>
      <c r="C26" s="13" t="s">
        <v>140</v>
      </c>
      <c r="D26" s="40" t="s">
        <v>201</v>
      </c>
      <c r="E26" s="14" t="s">
        <v>202</v>
      </c>
      <c r="F26" s="20" t="s">
        <v>141</v>
      </c>
      <c r="G26" s="29" t="s">
        <v>70</v>
      </c>
      <c r="H26" s="29" t="s">
        <v>217</v>
      </c>
      <c r="I26" s="29" t="s">
        <v>217</v>
      </c>
      <c r="J26" s="29" t="s">
        <v>70</v>
      </c>
      <c r="K26" s="29" t="s">
        <v>70</v>
      </c>
      <c r="L26" s="29" t="s">
        <v>217</v>
      </c>
      <c r="M26" s="29" t="s">
        <v>217</v>
      </c>
      <c r="N26" s="29" t="s">
        <v>70</v>
      </c>
      <c r="O26" s="29" t="s">
        <v>70</v>
      </c>
      <c r="P26" s="15" t="s">
        <v>66</v>
      </c>
      <c r="Q26" s="18" t="s">
        <v>201</v>
      </c>
      <c r="R26" s="18" t="s">
        <v>202</v>
      </c>
      <c r="S26" s="18" t="s">
        <v>70</v>
      </c>
      <c r="T26" s="18">
        <v>1</v>
      </c>
      <c r="U26" s="18">
        <v>1</v>
      </c>
      <c r="V26" s="18" t="s">
        <v>70</v>
      </c>
      <c r="W26" s="18" t="s">
        <v>70</v>
      </c>
      <c r="X26" s="18">
        <v>1</v>
      </c>
      <c r="Y26" s="18">
        <v>1</v>
      </c>
      <c r="Z26" s="18" t="s">
        <v>70</v>
      </c>
      <c r="AA26" s="18" t="s">
        <v>70</v>
      </c>
      <c r="AB26" s="15">
        <v>4</v>
      </c>
    </row>
    <row r="27" spans="2:28" s="15" customFormat="1" ht="26.4" x14ac:dyDescent="0.3">
      <c r="B27" s="16" t="s">
        <v>142</v>
      </c>
      <c r="C27" s="13" t="s">
        <v>143</v>
      </c>
      <c r="D27" s="41" t="s">
        <v>51</v>
      </c>
      <c r="E27" s="14" t="s">
        <v>203</v>
      </c>
      <c r="F27" s="20" t="s">
        <v>82</v>
      </c>
      <c r="G27" s="29" t="s">
        <v>70</v>
      </c>
      <c r="H27" s="29" t="s">
        <v>70</v>
      </c>
      <c r="I27" s="29" t="s">
        <v>70</v>
      </c>
      <c r="J27" s="29" t="s">
        <v>70</v>
      </c>
      <c r="K27" s="29" t="s">
        <v>70</v>
      </c>
      <c r="L27" s="29" t="s">
        <v>217</v>
      </c>
      <c r="M27" s="29" t="s">
        <v>217</v>
      </c>
      <c r="N27" s="29" t="s">
        <v>70</v>
      </c>
      <c r="O27" s="29" t="s">
        <v>70</v>
      </c>
      <c r="P27" s="15" t="s">
        <v>144</v>
      </c>
      <c r="Q27" s="18" t="s">
        <v>51</v>
      </c>
      <c r="R27" s="18" t="s">
        <v>203</v>
      </c>
      <c r="S27" s="18" t="s">
        <v>70</v>
      </c>
      <c r="T27" s="18" t="s">
        <v>70</v>
      </c>
      <c r="U27" s="18" t="s">
        <v>70</v>
      </c>
      <c r="V27" s="18" t="s">
        <v>70</v>
      </c>
      <c r="W27" s="18" t="s">
        <v>70</v>
      </c>
      <c r="X27" s="18">
        <v>1</v>
      </c>
      <c r="Y27" s="18">
        <v>1</v>
      </c>
      <c r="Z27" s="18" t="s">
        <v>70</v>
      </c>
      <c r="AA27" s="18" t="s">
        <v>70</v>
      </c>
      <c r="AB27" s="15">
        <v>2</v>
      </c>
    </row>
    <row r="28" spans="2:28" s="15" customFormat="1" ht="26.4" x14ac:dyDescent="0.3">
      <c r="B28" s="16" t="s">
        <v>145</v>
      </c>
      <c r="C28" s="13" t="s">
        <v>146</v>
      </c>
      <c r="D28" s="40" t="s">
        <v>46</v>
      </c>
      <c r="E28" s="14" t="s">
        <v>204</v>
      </c>
      <c r="F28" s="20" t="s">
        <v>69</v>
      </c>
      <c r="G28" s="29" t="s">
        <v>217</v>
      </c>
      <c r="H28" s="29" t="s">
        <v>217</v>
      </c>
      <c r="I28" s="29" t="s">
        <v>217</v>
      </c>
      <c r="J28" s="29" t="s">
        <v>70</v>
      </c>
      <c r="K28" s="29" t="s">
        <v>70</v>
      </c>
      <c r="L28" s="29" t="s">
        <v>70</v>
      </c>
      <c r="M28" s="29" t="s">
        <v>70</v>
      </c>
      <c r="N28" s="29" t="s">
        <v>70</v>
      </c>
      <c r="O28" s="29" t="s">
        <v>70</v>
      </c>
      <c r="P28" s="15" t="s">
        <v>147</v>
      </c>
      <c r="Q28" s="18" t="s">
        <v>46</v>
      </c>
      <c r="R28" s="18" t="s">
        <v>204</v>
      </c>
      <c r="S28" s="18">
        <v>1</v>
      </c>
      <c r="T28" s="18">
        <v>1</v>
      </c>
      <c r="U28" s="18">
        <v>1</v>
      </c>
      <c r="V28" s="18" t="s">
        <v>70</v>
      </c>
      <c r="W28" s="18" t="s">
        <v>70</v>
      </c>
      <c r="X28" s="18" t="s">
        <v>70</v>
      </c>
      <c r="Y28" s="18" t="s">
        <v>70</v>
      </c>
      <c r="Z28" s="18" t="s">
        <v>70</v>
      </c>
      <c r="AA28" s="18" t="s">
        <v>70</v>
      </c>
      <c r="AB28" s="15">
        <v>3</v>
      </c>
    </row>
    <row r="29" spans="2:28" s="15" customFormat="1" ht="26.4" x14ac:dyDescent="0.3">
      <c r="B29" s="16" t="s">
        <v>148</v>
      </c>
      <c r="C29" s="13" t="s">
        <v>149</v>
      </c>
      <c r="D29" s="40" t="s">
        <v>205</v>
      </c>
      <c r="E29" s="14" t="s">
        <v>206</v>
      </c>
      <c r="F29" s="20" t="s">
        <v>150</v>
      </c>
      <c r="G29" s="29" t="s">
        <v>70</v>
      </c>
      <c r="H29" s="29" t="s">
        <v>217</v>
      </c>
      <c r="I29" s="29" t="s">
        <v>217</v>
      </c>
      <c r="J29" s="29" t="s">
        <v>70</v>
      </c>
      <c r="K29" s="29" t="s">
        <v>217</v>
      </c>
      <c r="L29" s="29" t="s">
        <v>217</v>
      </c>
      <c r="M29" s="29" t="s">
        <v>217</v>
      </c>
      <c r="N29" s="29" t="s">
        <v>70</v>
      </c>
      <c r="O29" s="29" t="s">
        <v>70</v>
      </c>
      <c r="P29" s="15" t="s">
        <v>151</v>
      </c>
      <c r="Q29" s="18" t="s">
        <v>205</v>
      </c>
      <c r="R29" s="18" t="s">
        <v>206</v>
      </c>
      <c r="S29" s="18" t="s">
        <v>70</v>
      </c>
      <c r="T29" s="18">
        <v>1</v>
      </c>
      <c r="U29" s="18">
        <v>1</v>
      </c>
      <c r="V29" s="18" t="s">
        <v>70</v>
      </c>
      <c r="W29" s="18">
        <v>1</v>
      </c>
      <c r="X29" s="18">
        <v>1</v>
      </c>
      <c r="Y29" s="18">
        <v>1</v>
      </c>
      <c r="Z29" s="18" t="s">
        <v>70</v>
      </c>
      <c r="AA29" s="18" t="s">
        <v>70</v>
      </c>
      <c r="AB29" s="15">
        <v>5</v>
      </c>
    </row>
    <row r="30" spans="2:28" s="15" customFormat="1" ht="26.4" x14ac:dyDescent="0.3">
      <c r="B30" s="16" t="s">
        <v>152</v>
      </c>
      <c r="C30" s="13" t="s">
        <v>153</v>
      </c>
      <c r="D30" s="40" t="s">
        <v>207</v>
      </c>
      <c r="E30" s="14" t="s">
        <v>208</v>
      </c>
      <c r="F30" s="20" t="s">
        <v>154</v>
      </c>
      <c r="G30" s="29" t="s">
        <v>217</v>
      </c>
      <c r="H30" s="29" t="s">
        <v>70</v>
      </c>
      <c r="I30" s="29" t="s">
        <v>70</v>
      </c>
      <c r="J30" s="29" t="s">
        <v>70</v>
      </c>
      <c r="K30" s="29" t="s">
        <v>70</v>
      </c>
      <c r="L30" s="29" t="s">
        <v>217</v>
      </c>
      <c r="M30" s="29" t="s">
        <v>217</v>
      </c>
      <c r="N30" s="29" t="s">
        <v>70</v>
      </c>
      <c r="O30" s="29" t="s">
        <v>70</v>
      </c>
      <c r="P30" s="15" t="s">
        <v>155</v>
      </c>
      <c r="Q30" s="18" t="s">
        <v>207</v>
      </c>
      <c r="R30" s="18" t="s">
        <v>208</v>
      </c>
      <c r="S30" s="18">
        <v>1</v>
      </c>
      <c r="T30" s="18" t="s">
        <v>70</v>
      </c>
      <c r="U30" s="18" t="s">
        <v>70</v>
      </c>
      <c r="V30" s="18" t="s">
        <v>70</v>
      </c>
      <c r="W30" s="18" t="s">
        <v>70</v>
      </c>
      <c r="X30" s="18">
        <v>1</v>
      </c>
      <c r="Y30" s="18">
        <v>1</v>
      </c>
      <c r="Z30" s="18" t="s">
        <v>70</v>
      </c>
      <c r="AA30" s="18" t="s">
        <v>70</v>
      </c>
      <c r="AB30" s="15">
        <v>3</v>
      </c>
    </row>
    <row r="31" spans="2:28" s="15" customFormat="1" ht="26.4" x14ac:dyDescent="0.3">
      <c r="B31" s="16" t="s">
        <v>156</v>
      </c>
      <c r="C31" s="13" t="s">
        <v>157</v>
      </c>
      <c r="D31" s="40" t="s">
        <v>52</v>
      </c>
      <c r="E31" s="14" t="s">
        <v>209</v>
      </c>
      <c r="F31" s="20" t="s">
        <v>69</v>
      </c>
      <c r="G31" s="29" t="s">
        <v>217</v>
      </c>
      <c r="H31" s="29" t="s">
        <v>217</v>
      </c>
      <c r="I31" s="29" t="s">
        <v>217</v>
      </c>
      <c r="J31" s="29" t="s">
        <v>70</v>
      </c>
      <c r="K31" s="29" t="s">
        <v>70</v>
      </c>
      <c r="L31" s="29" t="s">
        <v>70</v>
      </c>
      <c r="M31" s="29" t="s">
        <v>70</v>
      </c>
      <c r="N31" s="29" t="s">
        <v>70</v>
      </c>
      <c r="O31" s="29" t="s">
        <v>70</v>
      </c>
      <c r="P31" s="15" t="s">
        <v>158</v>
      </c>
      <c r="Q31" s="18" t="s">
        <v>52</v>
      </c>
      <c r="R31" s="18" t="s">
        <v>209</v>
      </c>
      <c r="S31" s="18">
        <v>1</v>
      </c>
      <c r="T31" s="18">
        <v>1</v>
      </c>
      <c r="U31" s="18">
        <v>1</v>
      </c>
      <c r="V31" s="18" t="s">
        <v>70</v>
      </c>
      <c r="W31" s="18" t="s">
        <v>70</v>
      </c>
      <c r="X31" s="18" t="s">
        <v>70</v>
      </c>
      <c r="Y31" s="18" t="s">
        <v>70</v>
      </c>
      <c r="Z31" s="18" t="s">
        <v>70</v>
      </c>
      <c r="AA31" s="18" t="s">
        <v>70</v>
      </c>
      <c r="AB31" s="15">
        <v>3</v>
      </c>
    </row>
    <row r="32" spans="2:28" s="15" customFormat="1" ht="26.4" x14ac:dyDescent="0.3">
      <c r="B32" s="16" t="s">
        <v>159</v>
      </c>
      <c r="C32" s="13" t="s">
        <v>160</v>
      </c>
      <c r="D32" s="40" t="s">
        <v>210</v>
      </c>
      <c r="E32" s="14" t="s">
        <v>211</v>
      </c>
      <c r="F32" s="20" t="s">
        <v>161</v>
      </c>
      <c r="G32" s="29" t="s">
        <v>70</v>
      </c>
      <c r="H32" s="29" t="s">
        <v>70</v>
      </c>
      <c r="I32" s="29" t="s">
        <v>70</v>
      </c>
      <c r="J32" s="29" t="s">
        <v>70</v>
      </c>
      <c r="K32" s="29" t="s">
        <v>70</v>
      </c>
      <c r="L32" s="29" t="s">
        <v>217</v>
      </c>
      <c r="M32" s="29" t="s">
        <v>217</v>
      </c>
      <c r="N32" s="29" t="s">
        <v>217</v>
      </c>
      <c r="O32" s="29" t="s">
        <v>70</v>
      </c>
      <c r="P32" s="15" t="s">
        <v>162</v>
      </c>
      <c r="Q32" s="18" t="s">
        <v>210</v>
      </c>
      <c r="R32" s="18" t="s">
        <v>211</v>
      </c>
      <c r="S32" s="18" t="s">
        <v>70</v>
      </c>
      <c r="T32" s="18" t="s">
        <v>70</v>
      </c>
      <c r="U32" s="18" t="s">
        <v>70</v>
      </c>
      <c r="V32" s="18" t="s">
        <v>70</v>
      </c>
      <c r="W32" s="18" t="s">
        <v>70</v>
      </c>
      <c r="X32" s="18">
        <v>1</v>
      </c>
      <c r="Y32" s="18">
        <v>1</v>
      </c>
      <c r="Z32" s="18">
        <v>1</v>
      </c>
      <c r="AA32" s="18" t="s">
        <v>70</v>
      </c>
      <c r="AB32" s="15">
        <v>3</v>
      </c>
    </row>
    <row r="33" spans="2:28" s="15" customFormat="1" ht="66" x14ac:dyDescent="0.3">
      <c r="B33" s="16" t="s">
        <v>163</v>
      </c>
      <c r="C33" s="13" t="s">
        <v>164</v>
      </c>
      <c r="D33" s="40" t="s">
        <v>212</v>
      </c>
      <c r="E33" s="14" t="s">
        <v>176</v>
      </c>
      <c r="F33" s="20" t="s">
        <v>78</v>
      </c>
      <c r="G33" s="29" t="s">
        <v>217</v>
      </c>
      <c r="H33" s="29" t="s">
        <v>70</v>
      </c>
      <c r="I33" s="29" t="s">
        <v>70</v>
      </c>
      <c r="J33" s="29" t="s">
        <v>217</v>
      </c>
      <c r="K33" s="29" t="s">
        <v>217</v>
      </c>
      <c r="L33" s="29" t="s">
        <v>70</v>
      </c>
      <c r="M33" s="29" t="s">
        <v>217</v>
      </c>
      <c r="N33" s="29" t="s">
        <v>70</v>
      </c>
      <c r="O33" s="29" t="s">
        <v>70</v>
      </c>
      <c r="P33" s="15" t="s">
        <v>165</v>
      </c>
      <c r="Q33" s="18" t="s">
        <v>212</v>
      </c>
      <c r="R33" s="18" t="s">
        <v>176</v>
      </c>
      <c r="S33" s="18">
        <v>1</v>
      </c>
      <c r="T33" s="18" t="s">
        <v>70</v>
      </c>
      <c r="U33" s="18" t="s">
        <v>70</v>
      </c>
      <c r="V33" s="18">
        <v>1</v>
      </c>
      <c r="W33" s="18">
        <v>1</v>
      </c>
      <c r="X33" s="18" t="s">
        <v>70</v>
      </c>
      <c r="Y33" s="18">
        <v>1</v>
      </c>
      <c r="Z33" s="18" t="s">
        <v>70</v>
      </c>
      <c r="AA33" s="18" t="s">
        <v>70</v>
      </c>
      <c r="AB33" s="15">
        <v>4</v>
      </c>
    </row>
    <row r="34" spans="2:28" s="15" customFormat="1" ht="26.4" x14ac:dyDescent="0.3">
      <c r="B34" s="16" t="s">
        <v>166</v>
      </c>
      <c r="C34" s="13" t="s">
        <v>167</v>
      </c>
      <c r="D34" s="40" t="s">
        <v>213</v>
      </c>
      <c r="E34" s="14" t="s">
        <v>214</v>
      </c>
      <c r="F34" s="20" t="s">
        <v>82</v>
      </c>
      <c r="G34" s="29" t="s">
        <v>70</v>
      </c>
      <c r="H34" s="29" t="s">
        <v>70</v>
      </c>
      <c r="I34" s="29" t="s">
        <v>70</v>
      </c>
      <c r="J34" s="29" t="s">
        <v>70</v>
      </c>
      <c r="K34" s="29" t="s">
        <v>70</v>
      </c>
      <c r="L34" s="29" t="s">
        <v>217</v>
      </c>
      <c r="M34" s="29" t="s">
        <v>217</v>
      </c>
      <c r="N34" s="29" t="s">
        <v>70</v>
      </c>
      <c r="O34" s="29" t="s">
        <v>70</v>
      </c>
      <c r="P34" s="15" t="s">
        <v>168</v>
      </c>
      <c r="Q34" s="18" t="s">
        <v>213</v>
      </c>
      <c r="R34" s="18" t="s">
        <v>214</v>
      </c>
      <c r="S34" s="18" t="s">
        <v>70</v>
      </c>
      <c r="T34" s="18" t="s">
        <v>70</v>
      </c>
      <c r="U34" s="18" t="s">
        <v>70</v>
      </c>
      <c r="V34" s="18" t="s">
        <v>70</v>
      </c>
      <c r="W34" s="18" t="s">
        <v>70</v>
      </c>
      <c r="X34" s="18">
        <v>1</v>
      </c>
      <c r="Y34" s="18">
        <v>1</v>
      </c>
      <c r="Z34" s="18" t="s">
        <v>70</v>
      </c>
      <c r="AA34" s="18" t="s">
        <v>70</v>
      </c>
      <c r="AB34" s="15">
        <v>2</v>
      </c>
    </row>
    <row r="35" spans="2:28" s="15" customFormat="1" ht="39.6" x14ac:dyDescent="0.3">
      <c r="B35" s="16" t="s">
        <v>169</v>
      </c>
      <c r="C35" s="13" t="s">
        <v>170</v>
      </c>
      <c r="D35" s="40" t="s">
        <v>215</v>
      </c>
      <c r="E35" s="14" t="s">
        <v>216</v>
      </c>
      <c r="F35" s="20" t="s">
        <v>93</v>
      </c>
      <c r="G35" s="29" t="s">
        <v>217</v>
      </c>
      <c r="H35" s="29" t="s">
        <v>217</v>
      </c>
      <c r="I35" s="29" t="s">
        <v>217</v>
      </c>
      <c r="J35" s="29" t="s">
        <v>70</v>
      </c>
      <c r="K35" s="29" t="s">
        <v>70</v>
      </c>
      <c r="L35" s="29" t="s">
        <v>217</v>
      </c>
      <c r="M35" s="29" t="s">
        <v>217</v>
      </c>
      <c r="N35" s="29" t="s">
        <v>70</v>
      </c>
      <c r="O35" s="29" t="s">
        <v>70</v>
      </c>
      <c r="P35" s="15" t="s">
        <v>171</v>
      </c>
      <c r="Q35" s="18" t="s">
        <v>215</v>
      </c>
      <c r="R35" s="18" t="s">
        <v>216</v>
      </c>
      <c r="S35" s="18">
        <v>1</v>
      </c>
      <c r="T35" s="18">
        <v>1</v>
      </c>
      <c r="U35" s="18">
        <v>1</v>
      </c>
      <c r="V35" s="18" t="s">
        <v>70</v>
      </c>
      <c r="W35" s="18" t="s">
        <v>70</v>
      </c>
      <c r="X35" s="18">
        <v>1</v>
      </c>
      <c r="Y35" s="18">
        <v>1</v>
      </c>
      <c r="Z35" s="18" t="s">
        <v>70</v>
      </c>
      <c r="AA35" s="18" t="s">
        <v>70</v>
      </c>
      <c r="AB35" s="15">
        <v>5</v>
      </c>
    </row>
    <row r="36" spans="2:28" s="15" customFormat="1" x14ac:dyDescent="0.3">
      <c r="B36" s="16" t="s">
        <v>70</v>
      </c>
      <c r="C36" s="13" t="s">
        <v>70</v>
      </c>
      <c r="D36" s="40" t="s">
        <v>70</v>
      </c>
      <c r="E36" s="14" t="s">
        <v>70</v>
      </c>
      <c r="F36" s="20" t="s">
        <v>70</v>
      </c>
      <c r="G36" s="29" t="s">
        <v>70</v>
      </c>
      <c r="H36" s="29" t="s">
        <v>70</v>
      </c>
      <c r="I36" s="29" t="s">
        <v>70</v>
      </c>
      <c r="J36" s="29" t="s">
        <v>70</v>
      </c>
      <c r="K36" s="29" t="s">
        <v>70</v>
      </c>
      <c r="L36" s="29" t="s">
        <v>70</v>
      </c>
      <c r="M36" s="29" t="s">
        <v>70</v>
      </c>
      <c r="N36" s="29" t="s">
        <v>70</v>
      </c>
      <c r="O36" s="29" t="s">
        <v>70</v>
      </c>
      <c r="P36" s="15" t="s">
        <v>70</v>
      </c>
      <c r="Q36" s="18" t="s">
        <v>70</v>
      </c>
      <c r="R36" s="18" t="s">
        <v>70</v>
      </c>
      <c r="S36" s="18" t="s">
        <v>70</v>
      </c>
      <c r="T36" s="18" t="s">
        <v>70</v>
      </c>
      <c r="U36" s="18" t="s">
        <v>70</v>
      </c>
      <c r="V36" s="18" t="s">
        <v>70</v>
      </c>
      <c r="W36" s="18" t="s">
        <v>70</v>
      </c>
      <c r="X36" s="18" t="s">
        <v>70</v>
      </c>
      <c r="Y36" s="18" t="s">
        <v>70</v>
      </c>
      <c r="Z36" s="18" t="s">
        <v>70</v>
      </c>
      <c r="AA36" s="18" t="s">
        <v>70</v>
      </c>
      <c r="AB36" s="15">
        <v>0</v>
      </c>
    </row>
    <row r="37" spans="2:28" s="15" customFormat="1" x14ac:dyDescent="0.3">
      <c r="B37" s="16" t="s">
        <v>70</v>
      </c>
      <c r="C37" s="13" t="s">
        <v>70</v>
      </c>
      <c r="D37" s="40" t="s">
        <v>70</v>
      </c>
      <c r="E37" s="14" t="s">
        <v>70</v>
      </c>
      <c r="F37" s="20" t="s">
        <v>70</v>
      </c>
      <c r="G37" s="29" t="s">
        <v>70</v>
      </c>
      <c r="H37" s="29" t="s">
        <v>70</v>
      </c>
      <c r="I37" s="29" t="s">
        <v>70</v>
      </c>
      <c r="J37" s="29" t="s">
        <v>70</v>
      </c>
      <c r="K37" s="29" t="s">
        <v>70</v>
      </c>
      <c r="L37" s="29" t="s">
        <v>70</v>
      </c>
      <c r="M37" s="29" t="s">
        <v>70</v>
      </c>
      <c r="N37" s="29" t="s">
        <v>70</v>
      </c>
      <c r="O37" s="29" t="s">
        <v>70</v>
      </c>
      <c r="P37" s="15" t="s">
        <v>70</v>
      </c>
      <c r="Q37" s="18" t="s">
        <v>70</v>
      </c>
      <c r="R37" s="18" t="s">
        <v>70</v>
      </c>
      <c r="S37" s="18" t="s">
        <v>70</v>
      </c>
      <c r="T37" s="18" t="s">
        <v>70</v>
      </c>
      <c r="U37" s="18" t="s">
        <v>70</v>
      </c>
      <c r="V37" s="18" t="s">
        <v>70</v>
      </c>
      <c r="W37" s="18" t="s">
        <v>70</v>
      </c>
      <c r="X37" s="18" t="s">
        <v>70</v>
      </c>
      <c r="Y37" s="18" t="s">
        <v>70</v>
      </c>
      <c r="Z37" s="18" t="s">
        <v>70</v>
      </c>
      <c r="AA37" s="18" t="s">
        <v>70</v>
      </c>
      <c r="AB37" s="15">
        <v>0</v>
      </c>
    </row>
    <row r="38" spans="2:28" x14ac:dyDescent="0.3">
      <c r="B38" s="16" t="s">
        <v>70</v>
      </c>
      <c r="C38" s="13" t="s">
        <v>70</v>
      </c>
      <c r="D38" s="40" t="s">
        <v>70</v>
      </c>
      <c r="E38" s="14" t="s">
        <v>70</v>
      </c>
      <c r="F38" s="20" t="s">
        <v>70</v>
      </c>
      <c r="G38" s="29" t="s">
        <v>70</v>
      </c>
      <c r="H38" s="29" t="s">
        <v>70</v>
      </c>
      <c r="I38" s="29" t="s">
        <v>70</v>
      </c>
      <c r="J38" s="29" t="s">
        <v>70</v>
      </c>
      <c r="K38" s="29" t="s">
        <v>70</v>
      </c>
      <c r="L38" s="29" t="s">
        <v>70</v>
      </c>
      <c r="M38" s="29" t="s">
        <v>70</v>
      </c>
      <c r="N38" s="29" t="s">
        <v>70</v>
      </c>
      <c r="O38" s="29" t="s">
        <v>70</v>
      </c>
      <c r="P38" s="15" t="s">
        <v>70</v>
      </c>
      <c r="Q38" s="18" t="s">
        <v>70</v>
      </c>
      <c r="R38" s="18" t="s">
        <v>70</v>
      </c>
      <c r="S38" s="18" t="s">
        <v>70</v>
      </c>
      <c r="T38" s="18" t="s">
        <v>70</v>
      </c>
      <c r="U38" s="18" t="s">
        <v>70</v>
      </c>
      <c r="V38" s="18" t="s">
        <v>70</v>
      </c>
      <c r="W38" s="18" t="s">
        <v>70</v>
      </c>
      <c r="X38" s="18" t="s">
        <v>70</v>
      </c>
      <c r="Y38" s="18" t="s">
        <v>70</v>
      </c>
      <c r="Z38" s="18" t="s">
        <v>70</v>
      </c>
      <c r="AA38" s="18" t="s">
        <v>70</v>
      </c>
      <c r="AB38">
        <v>0</v>
      </c>
    </row>
    <row r="39" spans="2:28" x14ac:dyDescent="0.3">
      <c r="B39" s="16" t="s">
        <v>70</v>
      </c>
      <c r="C39" s="13" t="s">
        <v>70</v>
      </c>
      <c r="D39" s="41" t="s">
        <v>70</v>
      </c>
      <c r="E39" s="14" t="s">
        <v>70</v>
      </c>
      <c r="F39" s="20" t="s">
        <v>70</v>
      </c>
      <c r="G39" s="29" t="s">
        <v>70</v>
      </c>
      <c r="H39" s="29" t="s">
        <v>70</v>
      </c>
      <c r="I39" s="29" t="s">
        <v>70</v>
      </c>
      <c r="J39" s="29" t="s">
        <v>70</v>
      </c>
      <c r="K39" s="29" t="s">
        <v>70</v>
      </c>
      <c r="L39" s="29" t="s">
        <v>70</v>
      </c>
      <c r="M39" s="29" t="s">
        <v>70</v>
      </c>
      <c r="N39" s="29" t="s">
        <v>70</v>
      </c>
      <c r="O39" s="29" t="s">
        <v>70</v>
      </c>
      <c r="P39" s="15" t="s">
        <v>70</v>
      </c>
      <c r="Q39" s="42" t="s">
        <v>70</v>
      </c>
      <c r="R39" s="18" t="s">
        <v>70</v>
      </c>
      <c r="S39" s="18" t="s">
        <v>70</v>
      </c>
      <c r="T39" s="18" t="s">
        <v>70</v>
      </c>
      <c r="U39" s="18" t="s">
        <v>70</v>
      </c>
      <c r="V39" s="18" t="s">
        <v>70</v>
      </c>
      <c r="W39" s="18" t="s">
        <v>70</v>
      </c>
      <c r="X39" s="18" t="s">
        <v>70</v>
      </c>
      <c r="Y39" s="18" t="s">
        <v>70</v>
      </c>
      <c r="Z39" s="18" t="s">
        <v>70</v>
      </c>
      <c r="AA39" s="18" t="s">
        <v>70</v>
      </c>
      <c r="AB39">
        <v>0</v>
      </c>
    </row>
    <row r="40" spans="2:28" x14ac:dyDescent="0.3">
      <c r="B40" s="16" t="s">
        <v>70</v>
      </c>
      <c r="C40" s="13" t="s">
        <v>70</v>
      </c>
      <c r="D40" s="40" t="s">
        <v>70</v>
      </c>
      <c r="E40" s="14" t="s">
        <v>70</v>
      </c>
      <c r="F40" s="20" t="s">
        <v>70</v>
      </c>
      <c r="G40" s="29" t="s">
        <v>70</v>
      </c>
      <c r="H40" s="29" t="s">
        <v>70</v>
      </c>
      <c r="I40" s="29" t="s">
        <v>70</v>
      </c>
      <c r="J40" s="29" t="s">
        <v>70</v>
      </c>
      <c r="K40" s="29" t="s">
        <v>70</v>
      </c>
      <c r="L40" s="29" t="s">
        <v>70</v>
      </c>
      <c r="M40" s="29" t="s">
        <v>70</v>
      </c>
      <c r="N40" s="29" t="s">
        <v>70</v>
      </c>
      <c r="O40" s="29" t="s">
        <v>70</v>
      </c>
      <c r="P40" s="15" t="s">
        <v>70</v>
      </c>
      <c r="Q40" s="18" t="s">
        <v>70</v>
      </c>
      <c r="R40" s="18" t="s">
        <v>70</v>
      </c>
      <c r="S40" s="18" t="s">
        <v>70</v>
      </c>
      <c r="T40" s="18" t="s">
        <v>70</v>
      </c>
      <c r="U40" s="18" t="s">
        <v>70</v>
      </c>
      <c r="V40" s="18" t="s">
        <v>70</v>
      </c>
      <c r="W40" s="18" t="s">
        <v>70</v>
      </c>
      <c r="X40" s="18" t="s">
        <v>70</v>
      </c>
      <c r="Y40" s="18" t="s">
        <v>70</v>
      </c>
      <c r="Z40" s="18" t="s">
        <v>70</v>
      </c>
      <c r="AA40" s="18" t="s">
        <v>70</v>
      </c>
      <c r="AB40">
        <v>0</v>
      </c>
    </row>
    <row r="41" spans="2:28" x14ac:dyDescent="0.3">
      <c r="B41" s="16" t="s">
        <v>70</v>
      </c>
      <c r="C41" s="13" t="s">
        <v>70</v>
      </c>
      <c r="D41" s="40" t="s">
        <v>70</v>
      </c>
      <c r="E41" s="14" t="s">
        <v>70</v>
      </c>
      <c r="F41" s="20" t="s">
        <v>70</v>
      </c>
      <c r="G41" s="29" t="s">
        <v>70</v>
      </c>
      <c r="H41" s="29" t="s">
        <v>70</v>
      </c>
      <c r="I41" s="29" t="s">
        <v>70</v>
      </c>
      <c r="J41" s="29" t="s">
        <v>70</v>
      </c>
      <c r="K41" s="29" t="s">
        <v>70</v>
      </c>
      <c r="L41" s="29" t="s">
        <v>70</v>
      </c>
      <c r="M41" s="29" t="s">
        <v>70</v>
      </c>
      <c r="N41" s="29" t="s">
        <v>70</v>
      </c>
      <c r="O41" s="29" t="s">
        <v>70</v>
      </c>
      <c r="P41" s="15" t="s">
        <v>70</v>
      </c>
      <c r="Q41" s="18" t="s">
        <v>70</v>
      </c>
      <c r="R41" s="18" t="s">
        <v>70</v>
      </c>
      <c r="S41" s="18" t="s">
        <v>70</v>
      </c>
      <c r="T41" s="18" t="s">
        <v>70</v>
      </c>
      <c r="U41" s="18" t="s">
        <v>70</v>
      </c>
      <c r="V41" s="18" t="s">
        <v>70</v>
      </c>
      <c r="W41" s="18" t="s">
        <v>70</v>
      </c>
      <c r="X41" s="18" t="s">
        <v>70</v>
      </c>
      <c r="Y41" s="18" t="s">
        <v>70</v>
      </c>
      <c r="Z41" s="18" t="s">
        <v>70</v>
      </c>
      <c r="AA41" s="18" t="s">
        <v>70</v>
      </c>
      <c r="AB41">
        <v>0</v>
      </c>
    </row>
    <row r="42" spans="2:28" x14ac:dyDescent="0.3">
      <c r="B42" s="16" t="s">
        <v>70</v>
      </c>
      <c r="C42" s="13" t="s">
        <v>70</v>
      </c>
      <c r="D42" s="40" t="s">
        <v>70</v>
      </c>
      <c r="E42" s="14" t="s">
        <v>70</v>
      </c>
      <c r="F42" s="20" t="s">
        <v>70</v>
      </c>
      <c r="G42" s="29" t="s">
        <v>70</v>
      </c>
      <c r="H42" s="29" t="s">
        <v>70</v>
      </c>
      <c r="I42" s="29" t="s">
        <v>70</v>
      </c>
      <c r="J42" s="29" t="s">
        <v>70</v>
      </c>
      <c r="K42" s="29" t="s">
        <v>70</v>
      </c>
      <c r="L42" s="29" t="s">
        <v>70</v>
      </c>
      <c r="M42" s="29" t="s">
        <v>70</v>
      </c>
      <c r="N42" s="29" t="s">
        <v>70</v>
      </c>
      <c r="O42" s="29" t="s">
        <v>70</v>
      </c>
      <c r="P42" s="15" t="s">
        <v>70</v>
      </c>
      <c r="Q42" s="18" t="s">
        <v>70</v>
      </c>
      <c r="R42" s="18" t="s">
        <v>70</v>
      </c>
      <c r="S42" s="18" t="s">
        <v>70</v>
      </c>
      <c r="T42" s="18" t="s">
        <v>70</v>
      </c>
      <c r="U42" s="18" t="s">
        <v>70</v>
      </c>
      <c r="V42" s="18" t="s">
        <v>70</v>
      </c>
      <c r="W42" s="18" t="s">
        <v>70</v>
      </c>
      <c r="X42" s="18" t="s">
        <v>70</v>
      </c>
      <c r="Y42" s="18" t="s">
        <v>70</v>
      </c>
      <c r="Z42" s="18" t="s">
        <v>70</v>
      </c>
      <c r="AA42" s="18" t="s">
        <v>70</v>
      </c>
      <c r="AB42">
        <v>0</v>
      </c>
    </row>
    <row r="43" spans="2:28" x14ac:dyDescent="0.3">
      <c r="B43" s="16" t="s">
        <v>70</v>
      </c>
      <c r="C43" s="13" t="s">
        <v>70</v>
      </c>
      <c r="D43" s="40" t="s">
        <v>70</v>
      </c>
      <c r="E43" s="14" t="s">
        <v>70</v>
      </c>
      <c r="F43" s="20" t="s">
        <v>70</v>
      </c>
      <c r="G43" s="29" t="s">
        <v>70</v>
      </c>
      <c r="H43" s="29" t="s">
        <v>70</v>
      </c>
      <c r="I43" s="29" t="s">
        <v>70</v>
      </c>
      <c r="J43" s="29" t="s">
        <v>70</v>
      </c>
      <c r="K43" s="29" t="s">
        <v>70</v>
      </c>
      <c r="L43" s="29" t="s">
        <v>70</v>
      </c>
      <c r="M43" s="29" t="s">
        <v>70</v>
      </c>
      <c r="N43" s="29" t="s">
        <v>70</v>
      </c>
      <c r="O43" s="29" t="s">
        <v>70</v>
      </c>
      <c r="P43" s="15" t="s">
        <v>70</v>
      </c>
      <c r="Q43" s="18" t="s">
        <v>70</v>
      </c>
      <c r="R43" s="18" t="s">
        <v>70</v>
      </c>
      <c r="S43" s="18" t="s">
        <v>70</v>
      </c>
      <c r="T43" s="18" t="s">
        <v>70</v>
      </c>
      <c r="U43" s="18" t="s">
        <v>70</v>
      </c>
      <c r="V43" s="18" t="s">
        <v>70</v>
      </c>
      <c r="W43" s="18" t="s">
        <v>70</v>
      </c>
      <c r="X43" s="18" t="s">
        <v>70</v>
      </c>
      <c r="Y43" s="18" t="s">
        <v>70</v>
      </c>
      <c r="Z43" s="18" t="s">
        <v>70</v>
      </c>
      <c r="AA43" s="18" t="s">
        <v>70</v>
      </c>
      <c r="AB43">
        <v>0</v>
      </c>
    </row>
    <row r="44" spans="2:28" x14ac:dyDescent="0.3">
      <c r="P44" s="15" t="s">
        <v>70</v>
      </c>
      <c r="S44" t="s">
        <v>70</v>
      </c>
      <c r="T44" t="s">
        <v>70</v>
      </c>
      <c r="U44" t="s">
        <v>70</v>
      </c>
      <c r="V44" t="s">
        <v>70</v>
      </c>
      <c r="W44" t="s">
        <v>70</v>
      </c>
      <c r="X44" t="s">
        <v>70</v>
      </c>
      <c r="Y44" t="s">
        <v>70</v>
      </c>
      <c r="Z44" t="s">
        <v>70</v>
      </c>
      <c r="AA44" t="s">
        <v>70</v>
      </c>
      <c r="AB44">
        <v>0</v>
      </c>
    </row>
    <row r="45" spans="2:28" x14ac:dyDescent="0.3">
      <c r="P45" s="15" t="s">
        <v>70</v>
      </c>
      <c r="S45" t="s">
        <v>70</v>
      </c>
      <c r="T45" t="s">
        <v>70</v>
      </c>
      <c r="U45" t="s">
        <v>70</v>
      </c>
      <c r="V45" t="s">
        <v>70</v>
      </c>
      <c r="W45" t="s">
        <v>70</v>
      </c>
      <c r="X45" t="s">
        <v>70</v>
      </c>
      <c r="Y45" t="s">
        <v>70</v>
      </c>
      <c r="Z45" t="s">
        <v>70</v>
      </c>
      <c r="AA45" t="s">
        <v>70</v>
      </c>
      <c r="AB45">
        <v>0</v>
      </c>
    </row>
    <row r="46" spans="2:28" x14ac:dyDescent="0.3">
      <c r="P46" s="15" t="s">
        <v>70</v>
      </c>
      <c r="S46" t="s">
        <v>70</v>
      </c>
      <c r="T46" t="s">
        <v>70</v>
      </c>
      <c r="U46" t="s">
        <v>70</v>
      </c>
      <c r="V46" t="s">
        <v>70</v>
      </c>
      <c r="W46" t="s">
        <v>70</v>
      </c>
      <c r="X46" t="s">
        <v>70</v>
      </c>
      <c r="Y46" t="s">
        <v>70</v>
      </c>
      <c r="Z46" t="s">
        <v>70</v>
      </c>
      <c r="AA46" t="s">
        <v>70</v>
      </c>
      <c r="AB46">
        <v>0</v>
      </c>
    </row>
    <row r="47" spans="2:28" x14ac:dyDescent="0.3">
      <c r="P47" s="15" t="s">
        <v>70</v>
      </c>
      <c r="AB47">
        <v>0</v>
      </c>
    </row>
    <row r="48" spans="2:28" x14ac:dyDescent="0.3">
      <c r="P48" s="15" t="s">
        <v>70</v>
      </c>
      <c r="AB48">
        <v>0</v>
      </c>
    </row>
    <row r="49" spans="16:28" x14ac:dyDescent="0.3">
      <c r="P49" s="15" t="s">
        <v>70</v>
      </c>
      <c r="AB49">
        <v>0</v>
      </c>
    </row>
    <row r="50" spans="16:28" x14ac:dyDescent="0.3">
      <c r="P50" s="15" t="s">
        <v>70</v>
      </c>
      <c r="AB50">
        <v>0</v>
      </c>
    </row>
    <row r="51" spans="16:28" x14ac:dyDescent="0.3">
      <c r="P51" s="15" t="s">
        <v>70</v>
      </c>
      <c r="AB51">
        <v>0</v>
      </c>
    </row>
  </sheetData>
  <autoFilter ref="C4:P5" xr:uid="{00000000-0009-0000-0000-000001000000}">
    <sortState xmlns:xlrd2="http://schemas.microsoft.com/office/spreadsheetml/2017/richdata2" ref="C7:G127">
      <sortCondition ref="C4:C5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заявка</vt:lpstr>
      <vt:lpstr>сервисный</vt:lpstr>
      <vt:lpstr>заявка!Область_печати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Galkin</cp:lastModifiedBy>
  <dcterms:created xsi:type="dcterms:W3CDTF">2021-05-12T06:02:33Z</dcterms:created>
  <dcterms:modified xsi:type="dcterms:W3CDTF">2022-02-01T13:39:07Z</dcterms:modified>
</cp:coreProperties>
</file>